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INTOESR521\Bureaux\Algemene statistieken\Diffusion\Diffusion generale\Acces et sejour-Toegang en verblijf\Séjour HUM-MED verblijf\Publication site\"/>
    </mc:Choice>
  </mc:AlternateContent>
  <bookViews>
    <workbookView xWindow="0" yWindow="0" windowWidth="23040" windowHeight="8610" activeTab="1"/>
  </bookViews>
  <sheets>
    <sheet name="2010-2022_Tot" sheetId="16" r:id="rId1"/>
    <sheet name="2022_Tot_Mois-Maand" sheetId="18" r:id="rId2"/>
    <sheet name="2010-2014_9alinéa3" sheetId="24" r:id="rId3"/>
    <sheet name="2010-2022_9bis" sheetId="19" r:id="rId4"/>
    <sheet name="2022_9bis_Mois-Maand" sheetId="20" r:id="rId5"/>
    <sheet name="2010-2022_9ter" sheetId="21" r:id="rId6"/>
    <sheet name="2022_9ter_Mois-Maand " sheetId="22" r:id="rId7"/>
  </sheets>
  <definedNames>
    <definedName name="_xlnm._FilterDatabase" localSheetId="2" hidden="1">'2010-2014_9alinéa3'!$A$9:$G$193</definedName>
    <definedName name="_xlnm._FilterDatabase" localSheetId="3" hidden="1">'2010-2022_9bis'!$A$9:$O$194</definedName>
    <definedName name="_xlnm._FilterDatabase" localSheetId="5" hidden="1">'2010-2022_9ter'!$A$9:$O$194</definedName>
    <definedName name="_xlnm._FilterDatabase" localSheetId="0" hidden="1">'2010-2022_Tot'!$Q$9:$S$194</definedName>
    <definedName name="_xlnm._FilterDatabase" localSheetId="4" hidden="1">'2022_9bis_Mois-Maand'!$A$9:$O$193</definedName>
    <definedName name="_xlnm._FilterDatabase" localSheetId="6" hidden="1">'2022_9ter_Mois-Maand '!$A$9:$O$193</definedName>
    <definedName name="_xlnm.Print_Titles" localSheetId="2">'2010-2014_9alinéa3'!$A:$B,'2010-2014_9alinéa3'!$9:$9</definedName>
    <definedName name="_xlnm.Print_Titles" localSheetId="3">'2010-2022_9bis'!$A:$B,'2010-2022_9bis'!$9:$9</definedName>
    <definedName name="_xlnm.Print_Titles" localSheetId="5">'2010-2022_9ter'!$A:$B,'2010-2022_9ter'!$9:$9</definedName>
    <definedName name="_xlnm.Print_Titles" localSheetId="0">'2010-2022_Tot'!$A:$B,'2010-2022_Tot'!$9:$9</definedName>
    <definedName name="_xlnm.Print_Titles" localSheetId="4">'2022_9bis_Mois-Maand'!$A:$B,'2022_9bis_Mois-Maand'!$9:$9</definedName>
    <definedName name="_xlnm.Print_Titles" localSheetId="6">'2022_9ter_Mois-Maand '!$A:$B,'2022_9ter_Mois-Maand '!$9:$9</definedName>
    <definedName name="_xlnm.Print_Titles" localSheetId="1">'2022_Tot_Mois-Maand'!$A:$B,'2022_Tot_Mois-Maand'!$9:$9</definedName>
    <definedName name="RC_list" localSheetId="2">#REF!</definedName>
    <definedName name="RC_list" localSheetId="3">#REF!</definedName>
    <definedName name="RC_list" localSheetId="5">#REF!</definedName>
    <definedName name="RC_list" localSheetId="0">#REF!</definedName>
    <definedName name="RC_list" localSheetId="4">#REF!</definedName>
    <definedName name="RC_list" localSheetId="6">#REF!</definedName>
    <definedName name="RC_list" localSheetId="1">#REF!</definedName>
    <definedName name="RC_list">#REF!</definedName>
    <definedName name="UE" localSheetId="2">#REF!</definedName>
    <definedName name="UE" localSheetId="3">#REF!</definedName>
    <definedName name="UE" localSheetId="5">#REF!</definedName>
    <definedName name="UE" localSheetId="4">#REF!</definedName>
    <definedName name="UE" localSheetId="6">#REF!</definedName>
    <definedName name="U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5" i="18" l="1"/>
  <c r="L204" i="18" s="1"/>
  <c r="L206" i="18"/>
  <c r="L207" i="18"/>
  <c r="L208" i="18"/>
  <c r="L209" i="18"/>
  <c r="L210" i="18"/>
  <c r="L211" i="18"/>
  <c r="L212" i="18"/>
  <c r="L213" i="18"/>
  <c r="L214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10" i="18"/>
  <c r="L11" i="18"/>
  <c r="L14" i="18"/>
  <c r="L15" i="18"/>
  <c r="L16" i="18"/>
  <c r="L18" i="18"/>
  <c r="L20" i="18"/>
  <c r="L21" i="18"/>
  <c r="L22" i="18"/>
  <c r="L23" i="18"/>
  <c r="L24" i="18"/>
  <c r="L25" i="18"/>
  <c r="L26" i="18"/>
  <c r="L27" i="18"/>
  <c r="L28" i="18"/>
  <c r="L29" i="18"/>
  <c r="L31" i="18"/>
  <c r="L32" i="18"/>
  <c r="L33" i="18"/>
  <c r="L34" i="18"/>
  <c r="L35" i="18"/>
  <c r="L36" i="18"/>
  <c r="L37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5" i="18"/>
  <c r="L197" i="18"/>
  <c r="L198" i="18"/>
  <c r="K205" i="18" l="1"/>
  <c r="K204" i="18" s="1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10" i="18"/>
  <c r="K11" i="18"/>
  <c r="K14" i="18"/>
  <c r="K15" i="18"/>
  <c r="K16" i="18"/>
  <c r="K18" i="18"/>
  <c r="K20" i="18"/>
  <c r="K21" i="18"/>
  <c r="K22" i="18"/>
  <c r="K23" i="18"/>
  <c r="K24" i="18"/>
  <c r="K25" i="18"/>
  <c r="K26" i="18"/>
  <c r="K27" i="18"/>
  <c r="K28" i="18"/>
  <c r="K29" i="18"/>
  <c r="K31" i="18"/>
  <c r="K32" i="18"/>
  <c r="K33" i="18"/>
  <c r="K34" i="18"/>
  <c r="K35" i="18"/>
  <c r="K36" i="18"/>
  <c r="K37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5" i="18"/>
  <c r="K197" i="18"/>
  <c r="K198" i="18"/>
  <c r="J204" i="18" l="1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10" i="18"/>
  <c r="J11" i="18"/>
  <c r="J14" i="18"/>
  <c r="J15" i="18"/>
  <c r="J16" i="18"/>
  <c r="J18" i="18"/>
  <c r="J20" i="18"/>
  <c r="J21" i="18"/>
  <c r="J22" i="18"/>
  <c r="J23" i="18"/>
  <c r="J24" i="18"/>
  <c r="J25" i="18"/>
  <c r="J26" i="18"/>
  <c r="J27" i="18"/>
  <c r="J28" i="18"/>
  <c r="J29" i="18"/>
  <c r="J31" i="18"/>
  <c r="J32" i="18"/>
  <c r="J33" i="18"/>
  <c r="J34" i="18"/>
  <c r="J35" i="18"/>
  <c r="J36" i="18"/>
  <c r="J37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5" i="18"/>
  <c r="J197" i="18"/>
  <c r="J198" i="18"/>
  <c r="I205" i="18" l="1"/>
  <c r="I204" i="18" s="1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10" i="18"/>
  <c r="I11" i="18"/>
  <c r="I14" i="18"/>
  <c r="I15" i="18"/>
  <c r="I16" i="18"/>
  <c r="I18" i="18"/>
  <c r="I20" i="18"/>
  <c r="I21" i="18"/>
  <c r="I22" i="18"/>
  <c r="I23" i="18"/>
  <c r="I24" i="18"/>
  <c r="I25" i="18"/>
  <c r="I26" i="18"/>
  <c r="I27" i="18"/>
  <c r="I28" i="18"/>
  <c r="I29" i="18"/>
  <c r="I31" i="18"/>
  <c r="I32" i="18"/>
  <c r="I33" i="18"/>
  <c r="I34" i="18"/>
  <c r="I35" i="18"/>
  <c r="I36" i="18"/>
  <c r="I37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5" i="18"/>
  <c r="I197" i="18"/>
  <c r="I198" i="18"/>
  <c r="H205" i="18" l="1"/>
  <c r="H204" i="18" s="1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10" i="18"/>
  <c r="H11" i="18"/>
  <c r="H14" i="18"/>
  <c r="H15" i="18"/>
  <c r="H16" i="18"/>
  <c r="H18" i="18"/>
  <c r="H20" i="18"/>
  <c r="H21" i="18"/>
  <c r="H22" i="18"/>
  <c r="H23" i="18"/>
  <c r="H24" i="18"/>
  <c r="H25" i="18"/>
  <c r="H26" i="18"/>
  <c r="H27" i="18"/>
  <c r="H28" i="18"/>
  <c r="H29" i="18"/>
  <c r="H31" i="18"/>
  <c r="H32" i="18"/>
  <c r="H33" i="18"/>
  <c r="H34" i="18"/>
  <c r="H35" i="18"/>
  <c r="H36" i="18"/>
  <c r="H37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5" i="18"/>
  <c r="H197" i="18"/>
  <c r="H198" i="18"/>
  <c r="H204" i="22" l="1"/>
  <c r="G205" i="18" l="1"/>
  <c r="G204" i="18" s="1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10" i="18"/>
  <c r="G11" i="18"/>
  <c r="G14" i="18"/>
  <c r="G15" i="18"/>
  <c r="G16" i="18"/>
  <c r="G18" i="18"/>
  <c r="G20" i="18"/>
  <c r="G21" i="18"/>
  <c r="G22" i="18"/>
  <c r="G23" i="18"/>
  <c r="G24" i="18"/>
  <c r="G25" i="18"/>
  <c r="G26" i="18"/>
  <c r="G27" i="18"/>
  <c r="G28" i="18"/>
  <c r="G29" i="18"/>
  <c r="G31" i="18"/>
  <c r="G32" i="18"/>
  <c r="G33" i="18"/>
  <c r="G34" i="18"/>
  <c r="G35" i="18"/>
  <c r="G36" i="18"/>
  <c r="G37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5" i="18"/>
  <c r="G197" i="18"/>
  <c r="G198" i="18"/>
  <c r="F205" i="18" l="1"/>
  <c r="F204" i="18" s="1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10" i="18"/>
  <c r="F11" i="18"/>
  <c r="F14" i="18"/>
  <c r="F15" i="18"/>
  <c r="F16" i="18"/>
  <c r="F18" i="18"/>
  <c r="F20" i="18"/>
  <c r="F21" i="18"/>
  <c r="F22" i="18"/>
  <c r="F23" i="18"/>
  <c r="F24" i="18"/>
  <c r="F25" i="18"/>
  <c r="F26" i="18"/>
  <c r="F27" i="18"/>
  <c r="F28" i="18"/>
  <c r="F29" i="18"/>
  <c r="F31" i="18"/>
  <c r="F32" i="18"/>
  <c r="F33" i="18"/>
  <c r="F34" i="18"/>
  <c r="F35" i="18"/>
  <c r="F36" i="18"/>
  <c r="F37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5" i="18"/>
  <c r="F197" i="18"/>
  <c r="F198" i="18"/>
  <c r="E205" i="18" l="1"/>
  <c r="E206" i="18"/>
  <c r="E207" i="18"/>
  <c r="E208" i="18"/>
  <c r="E209" i="18"/>
  <c r="E204" i="18" s="1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10" i="18"/>
  <c r="E11" i="18"/>
  <c r="E14" i="18"/>
  <c r="E15" i="18"/>
  <c r="E16" i="18"/>
  <c r="E18" i="18"/>
  <c r="E20" i="18"/>
  <c r="E21" i="18"/>
  <c r="E22" i="18"/>
  <c r="E23" i="18"/>
  <c r="E24" i="18"/>
  <c r="E25" i="18"/>
  <c r="E26" i="18"/>
  <c r="E27" i="18"/>
  <c r="E28" i="18"/>
  <c r="E29" i="18"/>
  <c r="E31" i="18"/>
  <c r="E32" i="18"/>
  <c r="E33" i="18"/>
  <c r="E34" i="18"/>
  <c r="E35" i="18"/>
  <c r="E36" i="18"/>
  <c r="E37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5" i="18"/>
  <c r="E197" i="18"/>
  <c r="E198" i="18"/>
  <c r="D205" i="18" l="1"/>
  <c r="D204" i="18" s="1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10" i="18"/>
  <c r="D11" i="18"/>
  <c r="D14" i="18"/>
  <c r="D15" i="18"/>
  <c r="D16" i="18"/>
  <c r="D18" i="18"/>
  <c r="D20" i="18"/>
  <c r="D21" i="18"/>
  <c r="D22" i="18"/>
  <c r="D23" i="18"/>
  <c r="D24" i="18"/>
  <c r="D25" i="18"/>
  <c r="D26" i="18"/>
  <c r="D27" i="18"/>
  <c r="D28" i="18"/>
  <c r="D29" i="18"/>
  <c r="D31" i="18"/>
  <c r="D32" i="18"/>
  <c r="D33" i="18"/>
  <c r="D34" i="18"/>
  <c r="D35" i="18"/>
  <c r="D36" i="18"/>
  <c r="D37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5" i="18"/>
  <c r="D197" i="18"/>
  <c r="D198" i="18"/>
  <c r="C204" i="20" l="1"/>
  <c r="C10" i="20"/>
  <c r="C11" i="20" s="1"/>
  <c r="N10" i="19"/>
  <c r="N11" i="19"/>
  <c r="N205" i="19"/>
  <c r="C10" i="19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N204" i="20" l="1"/>
  <c r="N10" i="20"/>
  <c r="N11" i="20" s="1"/>
  <c r="N204" i="22"/>
  <c r="N10" i="22"/>
  <c r="N11" i="22" s="1"/>
  <c r="M204" i="22" l="1"/>
  <c r="M10" i="22" s="1"/>
  <c r="M11" i="22" s="1"/>
  <c r="M10" i="20"/>
  <c r="M11" i="20" s="1"/>
  <c r="M204" i="20"/>
  <c r="L204" i="20" l="1"/>
  <c r="L10" i="20" s="1"/>
  <c r="L204" i="22"/>
  <c r="L10" i="22" s="1"/>
  <c r="L11" i="22" s="1"/>
  <c r="L11" i="20" l="1"/>
  <c r="K204" i="20"/>
  <c r="K10" i="20"/>
  <c r="K11" i="20" s="1"/>
  <c r="K204" i="22"/>
  <c r="K10" i="22"/>
  <c r="K11" i="22" s="1"/>
  <c r="F10" i="19"/>
  <c r="F11" i="19"/>
  <c r="G216" i="16"/>
  <c r="F216" i="16"/>
  <c r="D217" i="16"/>
  <c r="E217" i="16"/>
  <c r="F217" i="16"/>
  <c r="G217" i="16"/>
  <c r="D218" i="16"/>
  <c r="E218" i="16"/>
  <c r="F218" i="16"/>
  <c r="G218" i="16"/>
  <c r="D219" i="16"/>
  <c r="E219" i="16"/>
  <c r="F219" i="16"/>
  <c r="G219" i="16"/>
  <c r="D220" i="16"/>
  <c r="E220" i="16"/>
  <c r="F220" i="16"/>
  <c r="G220" i="16"/>
  <c r="D221" i="16"/>
  <c r="E221" i="16"/>
  <c r="F221" i="16"/>
  <c r="G221" i="16"/>
  <c r="D222" i="16"/>
  <c r="E222" i="16"/>
  <c r="F222" i="16"/>
  <c r="G222" i="16"/>
  <c r="D223" i="16"/>
  <c r="E223" i="16"/>
  <c r="F223" i="16"/>
  <c r="G223" i="16"/>
  <c r="D224" i="16"/>
  <c r="E224" i="16"/>
  <c r="F224" i="16"/>
  <c r="G224" i="16"/>
  <c r="D225" i="16"/>
  <c r="E225" i="16"/>
  <c r="F225" i="16"/>
  <c r="G225" i="16"/>
  <c r="D226" i="16"/>
  <c r="E226" i="16"/>
  <c r="F226" i="16"/>
  <c r="G226" i="16"/>
  <c r="D227" i="16"/>
  <c r="E227" i="16"/>
  <c r="F227" i="16"/>
  <c r="G227" i="16"/>
  <c r="D228" i="16"/>
  <c r="E228" i="16"/>
  <c r="F228" i="16"/>
  <c r="G228" i="16"/>
  <c r="D229" i="16"/>
  <c r="E229" i="16"/>
  <c r="F229" i="16"/>
  <c r="G229" i="16"/>
  <c r="D230" i="16"/>
  <c r="E230" i="16"/>
  <c r="F230" i="16"/>
  <c r="G230" i="16"/>
  <c r="D231" i="16"/>
  <c r="E231" i="16"/>
  <c r="F231" i="16"/>
  <c r="G231" i="16"/>
  <c r="D232" i="16"/>
  <c r="E232" i="16"/>
  <c r="F232" i="16"/>
  <c r="G232" i="16"/>
  <c r="D233" i="16"/>
  <c r="E233" i="16"/>
  <c r="F233" i="16"/>
  <c r="G233" i="16"/>
  <c r="D206" i="16"/>
  <c r="E206" i="16"/>
  <c r="F206" i="16"/>
  <c r="G206" i="16"/>
  <c r="D207" i="16"/>
  <c r="E207" i="16"/>
  <c r="F207" i="16"/>
  <c r="G207" i="16"/>
  <c r="D208" i="16"/>
  <c r="E208" i="16"/>
  <c r="F208" i="16"/>
  <c r="G208" i="16"/>
  <c r="D209" i="16"/>
  <c r="E209" i="16"/>
  <c r="F209" i="16"/>
  <c r="G209" i="16"/>
  <c r="D210" i="16"/>
  <c r="E210" i="16"/>
  <c r="F210" i="16"/>
  <c r="G210" i="16"/>
  <c r="D211" i="16"/>
  <c r="E211" i="16"/>
  <c r="F211" i="16"/>
  <c r="G211" i="16"/>
  <c r="D212" i="16"/>
  <c r="E212" i="16"/>
  <c r="F212" i="16"/>
  <c r="G212" i="16"/>
  <c r="D213" i="16"/>
  <c r="E213" i="16"/>
  <c r="F213" i="16"/>
  <c r="G213" i="16"/>
  <c r="D214" i="16"/>
  <c r="E214" i="16"/>
  <c r="F214" i="16"/>
  <c r="G214" i="16"/>
  <c r="D215" i="16"/>
  <c r="E215" i="16"/>
  <c r="F215" i="16"/>
  <c r="G215" i="16"/>
  <c r="D198" i="16"/>
  <c r="E198" i="16"/>
  <c r="F198" i="16"/>
  <c r="G198" i="16"/>
  <c r="D199" i="16"/>
  <c r="E199" i="16"/>
  <c r="F199" i="16"/>
  <c r="G199" i="16"/>
  <c r="D196" i="16"/>
  <c r="E196" i="16"/>
  <c r="F196" i="16"/>
  <c r="G196" i="16"/>
  <c r="D180" i="16"/>
  <c r="E180" i="16"/>
  <c r="F180" i="16"/>
  <c r="G180" i="16"/>
  <c r="D181" i="16"/>
  <c r="E181" i="16"/>
  <c r="F181" i="16"/>
  <c r="G181" i="16"/>
  <c r="D182" i="16"/>
  <c r="E182" i="16"/>
  <c r="F182" i="16"/>
  <c r="G182" i="16"/>
  <c r="D183" i="16"/>
  <c r="E183" i="16"/>
  <c r="F183" i="16"/>
  <c r="G183" i="16"/>
  <c r="D184" i="16"/>
  <c r="E184" i="16"/>
  <c r="F184" i="16"/>
  <c r="G184" i="16"/>
  <c r="D185" i="16"/>
  <c r="E185" i="16"/>
  <c r="F185" i="16"/>
  <c r="G185" i="16"/>
  <c r="D186" i="16"/>
  <c r="E186" i="16"/>
  <c r="F186" i="16"/>
  <c r="G186" i="16"/>
  <c r="D187" i="16"/>
  <c r="E187" i="16"/>
  <c r="F187" i="16"/>
  <c r="G187" i="16"/>
  <c r="D188" i="16"/>
  <c r="E188" i="16"/>
  <c r="F188" i="16"/>
  <c r="G188" i="16"/>
  <c r="D189" i="16"/>
  <c r="E189" i="16"/>
  <c r="F189" i="16"/>
  <c r="G189" i="16"/>
  <c r="D190" i="16"/>
  <c r="E190" i="16"/>
  <c r="F190" i="16"/>
  <c r="G190" i="16"/>
  <c r="D191" i="16"/>
  <c r="E191" i="16"/>
  <c r="F191" i="16"/>
  <c r="G191" i="16"/>
  <c r="D192" i="16"/>
  <c r="E192" i="16"/>
  <c r="F192" i="16"/>
  <c r="G192" i="16"/>
  <c r="D193" i="16"/>
  <c r="E193" i="16"/>
  <c r="F193" i="16"/>
  <c r="G193" i="16"/>
  <c r="D194" i="16"/>
  <c r="E194" i="16"/>
  <c r="F194" i="16"/>
  <c r="G194" i="16"/>
  <c r="D132" i="16"/>
  <c r="E132" i="16"/>
  <c r="F132" i="16"/>
  <c r="G132" i="16"/>
  <c r="D133" i="16"/>
  <c r="E133" i="16"/>
  <c r="F133" i="16"/>
  <c r="G133" i="16"/>
  <c r="D134" i="16"/>
  <c r="E134" i="16"/>
  <c r="F134" i="16"/>
  <c r="G134" i="16"/>
  <c r="D135" i="16"/>
  <c r="E135" i="16"/>
  <c r="F135" i="16"/>
  <c r="G135" i="16"/>
  <c r="D136" i="16"/>
  <c r="E136" i="16"/>
  <c r="F136" i="16"/>
  <c r="G136" i="16"/>
  <c r="D137" i="16"/>
  <c r="E137" i="16"/>
  <c r="F137" i="16"/>
  <c r="G137" i="16"/>
  <c r="D138" i="16"/>
  <c r="E138" i="16"/>
  <c r="F138" i="16"/>
  <c r="G138" i="16"/>
  <c r="D139" i="16"/>
  <c r="E139" i="16"/>
  <c r="F139" i="16"/>
  <c r="G139" i="16"/>
  <c r="D140" i="16"/>
  <c r="E140" i="16"/>
  <c r="F140" i="16"/>
  <c r="G140" i="16"/>
  <c r="D141" i="16"/>
  <c r="E141" i="16"/>
  <c r="F141" i="16"/>
  <c r="G141" i="16"/>
  <c r="D142" i="16"/>
  <c r="E142" i="16"/>
  <c r="F142" i="16"/>
  <c r="G142" i="16"/>
  <c r="D143" i="16"/>
  <c r="E143" i="16"/>
  <c r="F143" i="16"/>
  <c r="G143" i="16"/>
  <c r="D144" i="16"/>
  <c r="E144" i="16"/>
  <c r="F144" i="16"/>
  <c r="G144" i="16"/>
  <c r="D145" i="16"/>
  <c r="E145" i="16"/>
  <c r="F145" i="16"/>
  <c r="G145" i="16"/>
  <c r="D146" i="16"/>
  <c r="E146" i="16"/>
  <c r="F146" i="16"/>
  <c r="G146" i="16"/>
  <c r="D147" i="16"/>
  <c r="E147" i="16"/>
  <c r="F147" i="16"/>
  <c r="G147" i="16"/>
  <c r="D148" i="16"/>
  <c r="E148" i="16"/>
  <c r="F148" i="16"/>
  <c r="G148" i="16"/>
  <c r="D149" i="16"/>
  <c r="E149" i="16"/>
  <c r="F149" i="16"/>
  <c r="G149" i="16"/>
  <c r="D150" i="16"/>
  <c r="E150" i="16"/>
  <c r="F150" i="16"/>
  <c r="G150" i="16"/>
  <c r="D151" i="16"/>
  <c r="E151" i="16"/>
  <c r="F151" i="16"/>
  <c r="G151" i="16"/>
  <c r="D152" i="16"/>
  <c r="E152" i="16"/>
  <c r="F152" i="16"/>
  <c r="G152" i="16"/>
  <c r="D153" i="16"/>
  <c r="E153" i="16"/>
  <c r="F153" i="16"/>
  <c r="G153" i="16"/>
  <c r="D154" i="16"/>
  <c r="E154" i="16"/>
  <c r="F154" i="16"/>
  <c r="G154" i="16"/>
  <c r="D155" i="16"/>
  <c r="E155" i="16"/>
  <c r="F155" i="16"/>
  <c r="G155" i="16"/>
  <c r="D156" i="16"/>
  <c r="E156" i="16"/>
  <c r="F156" i="16"/>
  <c r="G156" i="16"/>
  <c r="D157" i="16"/>
  <c r="E157" i="16"/>
  <c r="F157" i="16"/>
  <c r="G157" i="16"/>
  <c r="D158" i="16"/>
  <c r="E158" i="16"/>
  <c r="F158" i="16"/>
  <c r="G158" i="16"/>
  <c r="D159" i="16"/>
  <c r="E159" i="16"/>
  <c r="F159" i="16"/>
  <c r="G159" i="16"/>
  <c r="D160" i="16"/>
  <c r="E160" i="16"/>
  <c r="F160" i="16"/>
  <c r="G160" i="16"/>
  <c r="D161" i="16"/>
  <c r="E161" i="16"/>
  <c r="F161" i="16"/>
  <c r="G161" i="16"/>
  <c r="D162" i="16"/>
  <c r="E162" i="16"/>
  <c r="F162" i="16"/>
  <c r="G162" i="16"/>
  <c r="D163" i="16"/>
  <c r="E163" i="16"/>
  <c r="F163" i="16"/>
  <c r="G163" i="16"/>
  <c r="D164" i="16"/>
  <c r="E164" i="16"/>
  <c r="F164" i="16"/>
  <c r="G164" i="16"/>
  <c r="D165" i="16"/>
  <c r="E165" i="16"/>
  <c r="F165" i="16"/>
  <c r="G165" i="16"/>
  <c r="D166" i="16"/>
  <c r="E166" i="16"/>
  <c r="F166" i="16"/>
  <c r="G166" i="16"/>
  <c r="D167" i="16"/>
  <c r="E167" i="16"/>
  <c r="F167" i="16"/>
  <c r="G167" i="16"/>
  <c r="D168" i="16"/>
  <c r="E168" i="16"/>
  <c r="F168" i="16"/>
  <c r="G168" i="16"/>
  <c r="D169" i="16"/>
  <c r="E169" i="16"/>
  <c r="F169" i="16"/>
  <c r="G169" i="16"/>
  <c r="D170" i="16"/>
  <c r="E170" i="16"/>
  <c r="F170" i="16"/>
  <c r="G170" i="16"/>
  <c r="D171" i="16"/>
  <c r="E171" i="16"/>
  <c r="F171" i="16"/>
  <c r="G171" i="16"/>
  <c r="D172" i="16"/>
  <c r="E172" i="16"/>
  <c r="F172" i="16"/>
  <c r="G172" i="16"/>
  <c r="D173" i="16"/>
  <c r="E173" i="16"/>
  <c r="F173" i="16"/>
  <c r="G173" i="16"/>
  <c r="D174" i="16"/>
  <c r="E174" i="16"/>
  <c r="F174" i="16"/>
  <c r="G174" i="16"/>
  <c r="D175" i="16"/>
  <c r="E175" i="16"/>
  <c r="F175" i="16"/>
  <c r="G175" i="16"/>
  <c r="D176" i="16"/>
  <c r="E176" i="16"/>
  <c r="F176" i="16"/>
  <c r="G176" i="16"/>
  <c r="D177" i="16"/>
  <c r="E177" i="16"/>
  <c r="F177" i="16"/>
  <c r="G177" i="16"/>
  <c r="D178" i="16"/>
  <c r="E178" i="16"/>
  <c r="F178" i="16"/>
  <c r="G178" i="16"/>
  <c r="D96" i="16"/>
  <c r="E96" i="16"/>
  <c r="F96" i="16"/>
  <c r="G96" i="16"/>
  <c r="D97" i="16"/>
  <c r="E97" i="16"/>
  <c r="F97" i="16"/>
  <c r="G97" i="16"/>
  <c r="D98" i="16"/>
  <c r="E98" i="16"/>
  <c r="F98" i="16"/>
  <c r="G98" i="16"/>
  <c r="D99" i="16"/>
  <c r="E99" i="16"/>
  <c r="F99" i="16"/>
  <c r="G99" i="16"/>
  <c r="D100" i="16"/>
  <c r="E100" i="16"/>
  <c r="F100" i="16"/>
  <c r="G100" i="16"/>
  <c r="D101" i="16"/>
  <c r="E101" i="16"/>
  <c r="F101" i="16"/>
  <c r="G101" i="16"/>
  <c r="D102" i="16"/>
  <c r="E102" i="16"/>
  <c r="F102" i="16"/>
  <c r="G102" i="16"/>
  <c r="D103" i="16"/>
  <c r="E103" i="16"/>
  <c r="F103" i="16"/>
  <c r="G103" i="16"/>
  <c r="D104" i="16"/>
  <c r="E104" i="16"/>
  <c r="F104" i="16"/>
  <c r="G104" i="16"/>
  <c r="D105" i="16"/>
  <c r="E105" i="16"/>
  <c r="F105" i="16"/>
  <c r="G105" i="16"/>
  <c r="D106" i="16"/>
  <c r="E106" i="16"/>
  <c r="F106" i="16"/>
  <c r="G106" i="16"/>
  <c r="D107" i="16"/>
  <c r="E107" i="16"/>
  <c r="F107" i="16"/>
  <c r="G107" i="16"/>
  <c r="D108" i="16"/>
  <c r="E108" i="16"/>
  <c r="F108" i="16"/>
  <c r="G108" i="16"/>
  <c r="D109" i="16"/>
  <c r="E109" i="16"/>
  <c r="F109" i="16"/>
  <c r="G109" i="16"/>
  <c r="D110" i="16"/>
  <c r="E110" i="16"/>
  <c r="F110" i="16"/>
  <c r="G110" i="16"/>
  <c r="D111" i="16"/>
  <c r="E111" i="16"/>
  <c r="F111" i="16"/>
  <c r="G111" i="16"/>
  <c r="D112" i="16"/>
  <c r="E112" i="16"/>
  <c r="F112" i="16"/>
  <c r="G112" i="16"/>
  <c r="D113" i="16"/>
  <c r="E113" i="16"/>
  <c r="F113" i="16"/>
  <c r="G113" i="16"/>
  <c r="D114" i="16"/>
  <c r="E114" i="16"/>
  <c r="F114" i="16"/>
  <c r="G114" i="16"/>
  <c r="D115" i="16"/>
  <c r="E115" i="16"/>
  <c r="F115" i="16"/>
  <c r="G115" i="16"/>
  <c r="D116" i="16"/>
  <c r="E116" i="16"/>
  <c r="F116" i="16"/>
  <c r="G116" i="16"/>
  <c r="D117" i="16"/>
  <c r="E117" i="16"/>
  <c r="F117" i="16"/>
  <c r="G117" i="16"/>
  <c r="D118" i="16"/>
  <c r="E118" i="16"/>
  <c r="F118" i="16"/>
  <c r="G118" i="16"/>
  <c r="D119" i="16"/>
  <c r="E119" i="16"/>
  <c r="F119" i="16"/>
  <c r="G119" i="16"/>
  <c r="D120" i="16"/>
  <c r="E120" i="16"/>
  <c r="F120" i="16"/>
  <c r="G120" i="16"/>
  <c r="D121" i="16"/>
  <c r="E121" i="16"/>
  <c r="F121" i="16"/>
  <c r="G121" i="16"/>
  <c r="D122" i="16"/>
  <c r="E122" i="16"/>
  <c r="F122" i="16"/>
  <c r="G122" i="16"/>
  <c r="D123" i="16"/>
  <c r="E123" i="16"/>
  <c r="F123" i="16"/>
  <c r="G123" i="16"/>
  <c r="D124" i="16"/>
  <c r="E124" i="16"/>
  <c r="F124" i="16"/>
  <c r="G124" i="16"/>
  <c r="D125" i="16"/>
  <c r="E125" i="16"/>
  <c r="F125" i="16"/>
  <c r="G125" i="16"/>
  <c r="D126" i="16"/>
  <c r="E126" i="16"/>
  <c r="F126" i="16"/>
  <c r="G126" i="16"/>
  <c r="D127" i="16"/>
  <c r="E127" i="16"/>
  <c r="F127" i="16"/>
  <c r="G127" i="16"/>
  <c r="D128" i="16"/>
  <c r="E128" i="16"/>
  <c r="F128" i="16"/>
  <c r="G128" i="16"/>
  <c r="D129" i="16"/>
  <c r="E129" i="16"/>
  <c r="F129" i="16"/>
  <c r="G129" i="16"/>
  <c r="D130" i="16"/>
  <c r="E130" i="16"/>
  <c r="F130" i="16"/>
  <c r="G130" i="16"/>
  <c r="D40" i="16"/>
  <c r="E40" i="16"/>
  <c r="F40" i="16"/>
  <c r="G40" i="16"/>
  <c r="D41" i="16"/>
  <c r="E41" i="16"/>
  <c r="F41" i="16"/>
  <c r="G41" i="16"/>
  <c r="D42" i="16"/>
  <c r="E42" i="16"/>
  <c r="F42" i="16"/>
  <c r="G42" i="16"/>
  <c r="D43" i="16"/>
  <c r="E43" i="16"/>
  <c r="F43" i="16"/>
  <c r="G43" i="16"/>
  <c r="D44" i="16"/>
  <c r="E44" i="16"/>
  <c r="F44" i="16"/>
  <c r="G44" i="16"/>
  <c r="D45" i="16"/>
  <c r="E45" i="16"/>
  <c r="F45" i="16"/>
  <c r="G45" i="16"/>
  <c r="D46" i="16"/>
  <c r="E46" i="16"/>
  <c r="F46" i="16"/>
  <c r="G46" i="16"/>
  <c r="D47" i="16"/>
  <c r="E47" i="16"/>
  <c r="F47" i="16"/>
  <c r="G47" i="16"/>
  <c r="D48" i="16"/>
  <c r="E48" i="16"/>
  <c r="F48" i="16"/>
  <c r="G48" i="16"/>
  <c r="D49" i="16"/>
  <c r="E49" i="16"/>
  <c r="F49" i="16"/>
  <c r="G49" i="16"/>
  <c r="D50" i="16"/>
  <c r="E50" i="16"/>
  <c r="F50" i="16"/>
  <c r="G50" i="16"/>
  <c r="D51" i="16"/>
  <c r="E51" i="16"/>
  <c r="F51" i="16"/>
  <c r="G51" i="16"/>
  <c r="D52" i="16"/>
  <c r="E52" i="16"/>
  <c r="F52" i="16"/>
  <c r="G52" i="16"/>
  <c r="D53" i="16"/>
  <c r="E53" i="16"/>
  <c r="F53" i="16"/>
  <c r="G53" i="16"/>
  <c r="D54" i="16"/>
  <c r="E54" i="16"/>
  <c r="F54" i="16"/>
  <c r="G54" i="16"/>
  <c r="D55" i="16"/>
  <c r="E55" i="16"/>
  <c r="F55" i="16"/>
  <c r="G55" i="16"/>
  <c r="D56" i="16"/>
  <c r="E56" i="16"/>
  <c r="F56" i="16"/>
  <c r="G56" i="16"/>
  <c r="D57" i="16"/>
  <c r="E57" i="16"/>
  <c r="F57" i="16"/>
  <c r="G57" i="16"/>
  <c r="D58" i="16"/>
  <c r="E58" i="16"/>
  <c r="F58" i="16"/>
  <c r="G58" i="16"/>
  <c r="D59" i="16"/>
  <c r="E59" i="16"/>
  <c r="F59" i="16"/>
  <c r="G59" i="16"/>
  <c r="D60" i="16"/>
  <c r="E60" i="16"/>
  <c r="F60" i="16"/>
  <c r="G60" i="16"/>
  <c r="D61" i="16"/>
  <c r="E61" i="16"/>
  <c r="F61" i="16"/>
  <c r="G61" i="16"/>
  <c r="D62" i="16"/>
  <c r="E62" i="16"/>
  <c r="F62" i="16"/>
  <c r="G62" i="16"/>
  <c r="D63" i="16"/>
  <c r="E63" i="16"/>
  <c r="F63" i="16"/>
  <c r="G63" i="16"/>
  <c r="D64" i="16"/>
  <c r="E64" i="16"/>
  <c r="F64" i="16"/>
  <c r="G64" i="16"/>
  <c r="D65" i="16"/>
  <c r="E65" i="16"/>
  <c r="F65" i="16"/>
  <c r="G65" i="16"/>
  <c r="D66" i="16"/>
  <c r="E66" i="16"/>
  <c r="F66" i="16"/>
  <c r="G66" i="16"/>
  <c r="D67" i="16"/>
  <c r="E67" i="16"/>
  <c r="F67" i="16"/>
  <c r="G67" i="16"/>
  <c r="D68" i="16"/>
  <c r="E68" i="16"/>
  <c r="F68" i="16"/>
  <c r="G68" i="16"/>
  <c r="D69" i="16"/>
  <c r="E69" i="16"/>
  <c r="F69" i="16"/>
  <c r="G69" i="16"/>
  <c r="D70" i="16"/>
  <c r="E70" i="16"/>
  <c r="F70" i="16"/>
  <c r="G70" i="16"/>
  <c r="D71" i="16"/>
  <c r="E71" i="16"/>
  <c r="F71" i="16"/>
  <c r="G71" i="16"/>
  <c r="D72" i="16"/>
  <c r="E72" i="16"/>
  <c r="F72" i="16"/>
  <c r="G72" i="16"/>
  <c r="D73" i="16"/>
  <c r="E73" i="16"/>
  <c r="F73" i="16"/>
  <c r="G73" i="16"/>
  <c r="D74" i="16"/>
  <c r="E74" i="16"/>
  <c r="F74" i="16"/>
  <c r="G74" i="16"/>
  <c r="D75" i="16"/>
  <c r="E75" i="16"/>
  <c r="F75" i="16"/>
  <c r="G75" i="16"/>
  <c r="D76" i="16"/>
  <c r="E76" i="16"/>
  <c r="F76" i="16"/>
  <c r="G76" i="16"/>
  <c r="D77" i="16"/>
  <c r="E77" i="16"/>
  <c r="F77" i="16"/>
  <c r="G77" i="16"/>
  <c r="D78" i="16"/>
  <c r="E78" i="16"/>
  <c r="F78" i="16"/>
  <c r="G78" i="16"/>
  <c r="D79" i="16"/>
  <c r="E79" i="16"/>
  <c r="F79" i="16"/>
  <c r="G79" i="16"/>
  <c r="D80" i="16"/>
  <c r="E80" i="16"/>
  <c r="F80" i="16"/>
  <c r="G80" i="16"/>
  <c r="D81" i="16"/>
  <c r="E81" i="16"/>
  <c r="F81" i="16"/>
  <c r="G81" i="16"/>
  <c r="D82" i="16"/>
  <c r="E82" i="16"/>
  <c r="F82" i="16"/>
  <c r="G82" i="16"/>
  <c r="D83" i="16"/>
  <c r="E83" i="16"/>
  <c r="F83" i="16"/>
  <c r="G83" i="16"/>
  <c r="D84" i="16"/>
  <c r="E84" i="16"/>
  <c r="F84" i="16"/>
  <c r="G84" i="16"/>
  <c r="D85" i="16"/>
  <c r="E85" i="16"/>
  <c r="F85" i="16"/>
  <c r="G85" i="16"/>
  <c r="D86" i="16"/>
  <c r="E86" i="16"/>
  <c r="F86" i="16"/>
  <c r="G86" i="16"/>
  <c r="D87" i="16"/>
  <c r="E87" i="16"/>
  <c r="F87" i="16"/>
  <c r="G87" i="16"/>
  <c r="D88" i="16"/>
  <c r="E88" i="16"/>
  <c r="F88" i="16"/>
  <c r="G88" i="16"/>
  <c r="D89" i="16"/>
  <c r="E89" i="16"/>
  <c r="F89" i="16"/>
  <c r="G89" i="16"/>
  <c r="D90" i="16"/>
  <c r="E90" i="16"/>
  <c r="F90" i="16"/>
  <c r="G90" i="16"/>
  <c r="D91" i="16"/>
  <c r="E91" i="16"/>
  <c r="F91" i="16"/>
  <c r="G91" i="16"/>
  <c r="D92" i="16"/>
  <c r="E92" i="16"/>
  <c r="F92" i="16"/>
  <c r="G92" i="16"/>
  <c r="D93" i="16"/>
  <c r="E93" i="16"/>
  <c r="F93" i="16"/>
  <c r="G93" i="16"/>
  <c r="D94" i="16"/>
  <c r="E94" i="16"/>
  <c r="F94" i="16"/>
  <c r="G94" i="16"/>
  <c r="D38" i="16"/>
  <c r="E38" i="16"/>
  <c r="F38" i="16"/>
  <c r="G38" i="16"/>
  <c r="D32" i="16"/>
  <c r="E32" i="16"/>
  <c r="F32" i="16"/>
  <c r="G32" i="16"/>
  <c r="D33" i="16"/>
  <c r="E33" i="16"/>
  <c r="F33" i="16"/>
  <c r="G33" i="16"/>
  <c r="D34" i="16"/>
  <c r="E34" i="16"/>
  <c r="F34" i="16"/>
  <c r="G34" i="16"/>
  <c r="D35" i="16"/>
  <c r="E35" i="16"/>
  <c r="F35" i="16"/>
  <c r="G35" i="16"/>
  <c r="D36" i="16"/>
  <c r="E36" i="16"/>
  <c r="F36" i="16"/>
  <c r="G36" i="16"/>
  <c r="D24" i="16"/>
  <c r="E24" i="16"/>
  <c r="F24" i="16"/>
  <c r="G24" i="16"/>
  <c r="D25" i="16"/>
  <c r="E25" i="16"/>
  <c r="F25" i="16"/>
  <c r="G25" i="16"/>
  <c r="D26" i="16"/>
  <c r="E26" i="16"/>
  <c r="F26" i="16"/>
  <c r="G26" i="16"/>
  <c r="D27" i="16"/>
  <c r="E27" i="16"/>
  <c r="F27" i="16"/>
  <c r="G27" i="16"/>
  <c r="D28" i="16"/>
  <c r="E28" i="16"/>
  <c r="F28" i="16"/>
  <c r="G28" i="16"/>
  <c r="D29" i="16"/>
  <c r="E29" i="16"/>
  <c r="F29" i="16"/>
  <c r="G29" i="16"/>
  <c r="D30" i="16"/>
  <c r="E30" i="16"/>
  <c r="F30" i="16"/>
  <c r="G30" i="16"/>
  <c r="D23" i="16"/>
  <c r="E23" i="16"/>
  <c r="F23" i="16"/>
  <c r="G22" i="16"/>
  <c r="F22" i="16"/>
  <c r="E22" i="16"/>
  <c r="D22" i="16"/>
  <c r="G21" i="16"/>
  <c r="F21" i="16"/>
  <c r="E21" i="16"/>
  <c r="D21" i="16"/>
  <c r="G20" i="16"/>
  <c r="F20" i="16"/>
  <c r="E20" i="16"/>
  <c r="D20" i="16"/>
  <c r="D18" i="16"/>
  <c r="E18" i="16"/>
  <c r="F18" i="16"/>
  <c r="G18" i="16"/>
  <c r="D14" i="16"/>
  <c r="E14" i="16"/>
  <c r="F14" i="16"/>
  <c r="G14" i="16"/>
  <c r="D15" i="16"/>
  <c r="E15" i="16"/>
  <c r="F15" i="16"/>
  <c r="G15" i="16"/>
  <c r="D16" i="16"/>
  <c r="E16" i="16"/>
  <c r="F16" i="16"/>
  <c r="G16" i="16"/>
  <c r="C199" i="16"/>
  <c r="C198" i="16"/>
  <c r="C196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8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5" i="16"/>
  <c r="C214" i="16"/>
  <c r="C213" i="16"/>
  <c r="C212" i="16"/>
  <c r="C211" i="16"/>
  <c r="C210" i="16"/>
  <c r="C209" i="16"/>
  <c r="C208" i="16"/>
  <c r="C207" i="16"/>
  <c r="C206" i="16"/>
  <c r="C36" i="16"/>
  <c r="C35" i="16"/>
  <c r="C34" i="16"/>
  <c r="C33" i="16"/>
  <c r="C32" i="16"/>
  <c r="C30" i="16"/>
  <c r="C29" i="16"/>
  <c r="C28" i="16"/>
  <c r="C27" i="16"/>
  <c r="C26" i="16"/>
  <c r="C25" i="16"/>
  <c r="C24" i="16"/>
  <c r="C23" i="16"/>
  <c r="C22" i="16"/>
  <c r="C21" i="16"/>
  <c r="C20" i="16"/>
  <c r="C18" i="16"/>
  <c r="C16" i="16"/>
  <c r="C15" i="16"/>
  <c r="C14" i="16"/>
  <c r="O231" i="22"/>
  <c r="O232" i="21" s="1"/>
  <c r="O230" i="22"/>
  <c r="O231" i="21" s="1"/>
  <c r="O229" i="22"/>
  <c r="O230" i="21" s="1"/>
  <c r="O228" i="22"/>
  <c r="O229" i="21" s="1"/>
  <c r="O227" i="22"/>
  <c r="O228" i="21" s="1"/>
  <c r="O226" i="22"/>
  <c r="O227" i="21" s="1"/>
  <c r="O225" i="22"/>
  <c r="O226" i="21" s="1"/>
  <c r="O224" i="22"/>
  <c r="O225" i="21" s="1"/>
  <c r="O223" i="22"/>
  <c r="O224" i="21" s="1"/>
  <c r="O222" i="22"/>
  <c r="O223" i="21" s="1"/>
  <c r="O221" i="22"/>
  <c r="O222" i="21" s="1"/>
  <c r="O220" i="22"/>
  <c r="O221" i="21" s="1"/>
  <c r="O219" i="22"/>
  <c r="O220" i="21" s="1"/>
  <c r="O218" i="22"/>
  <c r="O219" i="21" s="1"/>
  <c r="O217" i="22"/>
  <c r="O218" i="21" s="1"/>
  <c r="O216" i="22"/>
  <c r="O217" i="21" s="1"/>
  <c r="O215" i="22"/>
  <c r="O216" i="21" s="1"/>
  <c r="O214" i="22"/>
  <c r="O215" i="21" s="1"/>
  <c r="O213" i="22"/>
  <c r="O214" i="21" s="1"/>
  <c r="O212" i="22"/>
  <c r="O213" i="21" s="1"/>
  <c r="O211" i="22"/>
  <c r="O212" i="21" s="1"/>
  <c r="O210" i="22"/>
  <c r="O211" i="21" s="1"/>
  <c r="O209" i="22"/>
  <c r="O210" i="21" s="1"/>
  <c r="O208" i="22"/>
  <c r="O209" i="21" s="1"/>
  <c r="O207" i="22"/>
  <c r="O208" i="21" s="1"/>
  <c r="O206" i="22"/>
  <c r="O207" i="21" s="1"/>
  <c r="O205" i="22"/>
  <c r="O206" i="21" s="1"/>
  <c r="O198" i="22"/>
  <c r="O199" i="21" s="1"/>
  <c r="O197" i="22"/>
  <c r="O198" i="21" s="1"/>
  <c r="O195" i="22"/>
  <c r="O196" i="21" s="1"/>
  <c r="O193" i="22"/>
  <c r="O194" i="21" s="1"/>
  <c r="O192" i="22"/>
  <c r="O193" i="21" s="1"/>
  <c r="O191" i="22"/>
  <c r="O192" i="21" s="1"/>
  <c r="O190" i="22"/>
  <c r="O191" i="21" s="1"/>
  <c r="O189" i="22"/>
  <c r="O190" i="21" s="1"/>
  <c r="O188" i="22"/>
  <c r="O189" i="21" s="1"/>
  <c r="O187" i="22"/>
  <c r="O188" i="21" s="1"/>
  <c r="O186" i="22"/>
  <c r="O187" i="21" s="1"/>
  <c r="O185" i="22"/>
  <c r="O186" i="21" s="1"/>
  <c r="O184" i="22"/>
  <c r="O185" i="21" s="1"/>
  <c r="O183" i="22"/>
  <c r="O184" i="21" s="1"/>
  <c r="O182" i="22"/>
  <c r="O183" i="21" s="1"/>
  <c r="O181" i="22"/>
  <c r="O182" i="21" s="1"/>
  <c r="O180" i="22"/>
  <c r="O181" i="21" s="1"/>
  <c r="O179" i="22"/>
  <c r="O180" i="21" s="1"/>
  <c r="O177" i="22"/>
  <c r="O178" i="21" s="1"/>
  <c r="O176" i="22"/>
  <c r="O177" i="21" s="1"/>
  <c r="O175" i="22"/>
  <c r="O176" i="21" s="1"/>
  <c r="O174" i="22"/>
  <c r="O175" i="21" s="1"/>
  <c r="O173" i="22"/>
  <c r="O174" i="21" s="1"/>
  <c r="O172" i="22"/>
  <c r="O173" i="21" s="1"/>
  <c r="O171" i="22"/>
  <c r="O172" i="21" s="1"/>
  <c r="O170" i="22"/>
  <c r="O171" i="21" s="1"/>
  <c r="O169" i="22"/>
  <c r="O170" i="21" s="1"/>
  <c r="O168" i="22"/>
  <c r="O169" i="21" s="1"/>
  <c r="O167" i="22"/>
  <c r="O168" i="21" s="1"/>
  <c r="O166" i="22"/>
  <c r="O167" i="21" s="1"/>
  <c r="O165" i="22"/>
  <c r="O166" i="21" s="1"/>
  <c r="O164" i="22"/>
  <c r="O165" i="21" s="1"/>
  <c r="O163" i="22"/>
  <c r="O164" i="21" s="1"/>
  <c r="O162" i="22"/>
  <c r="O163" i="21" s="1"/>
  <c r="O161" i="22"/>
  <c r="O162" i="21" s="1"/>
  <c r="O160" i="22"/>
  <c r="O161" i="21" s="1"/>
  <c r="O159" i="22"/>
  <c r="O160" i="21" s="1"/>
  <c r="O158" i="22"/>
  <c r="O159" i="21" s="1"/>
  <c r="O157" i="22"/>
  <c r="O158" i="21" s="1"/>
  <c r="O156" i="22"/>
  <c r="O157" i="21" s="1"/>
  <c r="O155" i="22"/>
  <c r="O156" i="21" s="1"/>
  <c r="O154" i="22"/>
  <c r="O155" i="21" s="1"/>
  <c r="O153" i="22"/>
  <c r="O154" i="21" s="1"/>
  <c r="O152" i="22"/>
  <c r="O153" i="21" s="1"/>
  <c r="O151" i="22"/>
  <c r="O152" i="21" s="1"/>
  <c r="O150" i="22"/>
  <c r="O151" i="21" s="1"/>
  <c r="O149" i="22"/>
  <c r="O150" i="21" s="1"/>
  <c r="O148" i="22"/>
  <c r="O149" i="21" s="1"/>
  <c r="O147" i="22"/>
  <c r="O148" i="21" s="1"/>
  <c r="O146" i="22"/>
  <c r="O147" i="21" s="1"/>
  <c r="O145" i="22"/>
  <c r="O146" i="21" s="1"/>
  <c r="O144" i="22"/>
  <c r="O145" i="21" s="1"/>
  <c r="O143" i="22"/>
  <c r="O144" i="21" s="1"/>
  <c r="O142" i="22"/>
  <c r="O143" i="21" s="1"/>
  <c r="O141" i="22"/>
  <c r="O142" i="21" s="1"/>
  <c r="O140" i="22"/>
  <c r="O141" i="21" s="1"/>
  <c r="O139" i="22"/>
  <c r="O140" i="21" s="1"/>
  <c r="O138" i="22"/>
  <c r="O139" i="21" s="1"/>
  <c r="O137" i="22"/>
  <c r="O138" i="21" s="1"/>
  <c r="O136" i="22"/>
  <c r="O137" i="21" s="1"/>
  <c r="O135" i="22"/>
  <c r="O136" i="21" s="1"/>
  <c r="O134" i="22"/>
  <c r="O135" i="21" s="1"/>
  <c r="O133" i="22"/>
  <c r="O134" i="21" s="1"/>
  <c r="O132" i="22"/>
  <c r="O133" i="21" s="1"/>
  <c r="O131" i="22"/>
  <c r="O132" i="21" s="1"/>
  <c r="O129" i="22"/>
  <c r="O130" i="21" s="1"/>
  <c r="O128" i="22"/>
  <c r="O129" i="21" s="1"/>
  <c r="O127" i="22"/>
  <c r="O128" i="21" s="1"/>
  <c r="O126" i="22"/>
  <c r="O127" i="21" s="1"/>
  <c r="O125" i="22"/>
  <c r="O126" i="21" s="1"/>
  <c r="O124" i="22"/>
  <c r="O125" i="21" s="1"/>
  <c r="O123" i="22"/>
  <c r="O124" i="21" s="1"/>
  <c r="O122" i="22"/>
  <c r="O123" i="21" s="1"/>
  <c r="O121" i="22"/>
  <c r="O122" i="21" s="1"/>
  <c r="O120" i="22"/>
  <c r="O121" i="21" s="1"/>
  <c r="O119" i="22"/>
  <c r="O120" i="21" s="1"/>
  <c r="O118" i="22"/>
  <c r="O119" i="21" s="1"/>
  <c r="O117" i="22"/>
  <c r="O118" i="21" s="1"/>
  <c r="O116" i="22"/>
  <c r="O117" i="21" s="1"/>
  <c r="O115" i="22"/>
  <c r="O116" i="21" s="1"/>
  <c r="O114" i="22"/>
  <c r="O115" i="21" s="1"/>
  <c r="O113" i="22"/>
  <c r="O114" i="21" s="1"/>
  <c r="O112" i="22"/>
  <c r="O113" i="21" s="1"/>
  <c r="O111" i="22"/>
  <c r="O112" i="21" s="1"/>
  <c r="O110" i="22"/>
  <c r="O111" i="21" s="1"/>
  <c r="O109" i="22"/>
  <c r="O110" i="21" s="1"/>
  <c r="O108" i="22"/>
  <c r="O109" i="21" s="1"/>
  <c r="O107" i="22"/>
  <c r="O108" i="21" s="1"/>
  <c r="O106" i="22"/>
  <c r="O107" i="21" s="1"/>
  <c r="O105" i="22"/>
  <c r="O106" i="21" s="1"/>
  <c r="O104" i="22"/>
  <c r="O105" i="21" s="1"/>
  <c r="O103" i="22"/>
  <c r="O104" i="21" s="1"/>
  <c r="O102" i="22"/>
  <c r="O103" i="21" s="1"/>
  <c r="O101" i="22"/>
  <c r="O102" i="21" s="1"/>
  <c r="O100" i="22"/>
  <c r="O101" i="21" s="1"/>
  <c r="O99" i="22"/>
  <c r="O100" i="21" s="1"/>
  <c r="O98" i="22"/>
  <c r="O99" i="21" s="1"/>
  <c r="O97" i="22"/>
  <c r="O98" i="21" s="1"/>
  <c r="O96" i="22"/>
  <c r="O97" i="21" s="1"/>
  <c r="O95" i="22"/>
  <c r="O96" i="21" s="1"/>
  <c r="O93" i="22"/>
  <c r="O94" i="21" s="1"/>
  <c r="O92" i="22"/>
  <c r="O93" i="21" s="1"/>
  <c r="O91" i="22"/>
  <c r="O92" i="21" s="1"/>
  <c r="O90" i="22"/>
  <c r="O91" i="21" s="1"/>
  <c r="O89" i="22"/>
  <c r="O90" i="21" s="1"/>
  <c r="O88" i="22"/>
  <c r="O89" i="21" s="1"/>
  <c r="O87" i="22"/>
  <c r="O88" i="21" s="1"/>
  <c r="O86" i="22"/>
  <c r="O87" i="21" s="1"/>
  <c r="O85" i="22"/>
  <c r="O86" i="21" s="1"/>
  <c r="O84" i="22"/>
  <c r="O85" i="21" s="1"/>
  <c r="O83" i="22"/>
  <c r="O84" i="21" s="1"/>
  <c r="O82" i="22"/>
  <c r="O83" i="21" s="1"/>
  <c r="O81" i="22"/>
  <c r="O82" i="21" s="1"/>
  <c r="O80" i="22"/>
  <c r="O81" i="21" s="1"/>
  <c r="O79" i="22"/>
  <c r="O80" i="21" s="1"/>
  <c r="O78" i="22"/>
  <c r="O79" i="21" s="1"/>
  <c r="O77" i="22"/>
  <c r="O78" i="21" s="1"/>
  <c r="O76" i="22"/>
  <c r="O77" i="21" s="1"/>
  <c r="O75" i="22"/>
  <c r="O76" i="21" s="1"/>
  <c r="O74" i="22"/>
  <c r="O75" i="21" s="1"/>
  <c r="O73" i="22"/>
  <c r="O74" i="21" s="1"/>
  <c r="O72" i="22"/>
  <c r="O73" i="21" s="1"/>
  <c r="O71" i="22"/>
  <c r="O72" i="21" s="1"/>
  <c r="O70" i="22"/>
  <c r="O71" i="21" s="1"/>
  <c r="O69" i="22"/>
  <c r="O70" i="21" s="1"/>
  <c r="O68" i="22"/>
  <c r="O69" i="21" s="1"/>
  <c r="O67" i="22"/>
  <c r="O68" i="21" s="1"/>
  <c r="O66" i="22"/>
  <c r="O67" i="21" s="1"/>
  <c r="O65" i="22"/>
  <c r="O66" i="21" s="1"/>
  <c r="O64" i="22"/>
  <c r="O65" i="21" s="1"/>
  <c r="O63" i="22"/>
  <c r="O64" i="21" s="1"/>
  <c r="O62" i="22"/>
  <c r="O63" i="21" s="1"/>
  <c r="O61" i="22"/>
  <c r="O62" i="21" s="1"/>
  <c r="O60" i="22"/>
  <c r="O61" i="21" s="1"/>
  <c r="O59" i="22"/>
  <c r="O60" i="21" s="1"/>
  <c r="O58" i="22"/>
  <c r="O59" i="21" s="1"/>
  <c r="O57" i="22"/>
  <c r="O58" i="21" s="1"/>
  <c r="O56" i="22"/>
  <c r="O57" i="21" s="1"/>
  <c r="O55" i="22"/>
  <c r="O56" i="21" s="1"/>
  <c r="O54" i="22"/>
  <c r="O55" i="21" s="1"/>
  <c r="O53" i="22"/>
  <c r="O54" i="21" s="1"/>
  <c r="O52" i="22"/>
  <c r="O53" i="21" s="1"/>
  <c r="O51" i="22"/>
  <c r="O52" i="21" s="1"/>
  <c r="O50" i="22"/>
  <c r="O51" i="21" s="1"/>
  <c r="O49" i="22"/>
  <c r="O50" i="21" s="1"/>
  <c r="O48" i="22"/>
  <c r="O49" i="21" s="1"/>
  <c r="O47" i="22"/>
  <c r="O48" i="21" s="1"/>
  <c r="O46" i="22"/>
  <c r="O47" i="21" s="1"/>
  <c r="O45" i="22"/>
  <c r="O46" i="21" s="1"/>
  <c r="O44" i="22"/>
  <c r="O45" i="21" s="1"/>
  <c r="O43" i="22"/>
  <c r="O44" i="21" s="1"/>
  <c r="O42" i="22"/>
  <c r="O43" i="21" s="1"/>
  <c r="O41" i="22"/>
  <c r="O42" i="21" s="1"/>
  <c r="O40" i="22"/>
  <c r="O41" i="21" s="1"/>
  <c r="O39" i="22"/>
  <c r="O40" i="21" s="1"/>
  <c r="O37" i="22"/>
  <c r="O38" i="21" s="1"/>
  <c r="O36" i="22"/>
  <c r="O37" i="21" s="1"/>
  <c r="O35" i="22"/>
  <c r="O36" i="21" s="1"/>
  <c r="O34" i="22"/>
  <c r="O35" i="21" s="1"/>
  <c r="O33" i="22"/>
  <c r="O34" i="21" s="1"/>
  <c r="O32" i="22"/>
  <c r="O33" i="21" s="1"/>
  <c r="O31" i="22"/>
  <c r="O32" i="21" s="1"/>
  <c r="O29" i="22"/>
  <c r="O30" i="21" s="1"/>
  <c r="O28" i="22"/>
  <c r="O29" i="21" s="1"/>
  <c r="O27" i="22"/>
  <c r="O28" i="21" s="1"/>
  <c r="O26" i="22"/>
  <c r="O27" i="21" s="1"/>
  <c r="O25" i="22"/>
  <c r="O26" i="21" s="1"/>
  <c r="O24" i="22"/>
  <c r="O25" i="21" s="1"/>
  <c r="O23" i="22"/>
  <c r="O24" i="21" s="1"/>
  <c r="O22" i="22"/>
  <c r="O22" i="21" s="1"/>
  <c r="O21" i="22"/>
  <c r="O21" i="21" s="1"/>
  <c r="O20" i="22"/>
  <c r="O20" i="21" s="1"/>
  <c r="O18" i="22"/>
  <c r="O18" i="21" s="1"/>
  <c r="O16" i="22"/>
  <c r="O16" i="21" s="1"/>
  <c r="O15" i="22"/>
  <c r="O15" i="21" s="1"/>
  <c r="O14" i="22"/>
  <c r="O14" i="21" s="1"/>
  <c r="J204" i="22"/>
  <c r="J10" i="22" s="1"/>
  <c r="J11" i="22" s="1"/>
  <c r="O231" i="20"/>
  <c r="O232" i="19" s="1"/>
  <c r="O230" i="20"/>
  <c r="O231" i="19" s="1"/>
  <c r="O229" i="20"/>
  <c r="O230" i="19" s="1"/>
  <c r="O228" i="20"/>
  <c r="O229" i="19" s="1"/>
  <c r="O227" i="20"/>
  <c r="O228" i="19" s="1"/>
  <c r="O226" i="20"/>
  <c r="O227" i="19" s="1"/>
  <c r="O225" i="20"/>
  <c r="O226" i="19" s="1"/>
  <c r="O224" i="20"/>
  <c r="O225" i="19" s="1"/>
  <c r="O223" i="20"/>
  <c r="O224" i="19" s="1"/>
  <c r="O222" i="20"/>
  <c r="O223" i="19" s="1"/>
  <c r="O221" i="20"/>
  <c r="O222" i="19" s="1"/>
  <c r="O220" i="20"/>
  <c r="O221" i="19" s="1"/>
  <c r="O219" i="20"/>
  <c r="O220" i="19" s="1"/>
  <c r="O218" i="20"/>
  <c r="O219" i="19" s="1"/>
  <c r="O217" i="20"/>
  <c r="O218" i="19" s="1"/>
  <c r="O216" i="20"/>
  <c r="O217" i="19" s="1"/>
  <c r="O215" i="20"/>
  <c r="O216" i="19" s="1"/>
  <c r="O214" i="20"/>
  <c r="O215" i="19" s="1"/>
  <c r="O213" i="20"/>
  <c r="O214" i="19" s="1"/>
  <c r="O212" i="20"/>
  <c r="O213" i="19" s="1"/>
  <c r="O211" i="20"/>
  <c r="O212" i="19" s="1"/>
  <c r="O210" i="20"/>
  <c r="O211" i="19" s="1"/>
  <c r="O209" i="20"/>
  <c r="O210" i="19" s="1"/>
  <c r="O208" i="20"/>
  <c r="O209" i="19" s="1"/>
  <c r="O207" i="20"/>
  <c r="O208" i="19" s="1"/>
  <c r="O206" i="20"/>
  <c r="O207" i="19" s="1"/>
  <c r="O205" i="20"/>
  <c r="O206" i="19" s="1"/>
  <c r="O198" i="20"/>
  <c r="O199" i="19" s="1"/>
  <c r="O197" i="20"/>
  <c r="O198" i="19" s="1"/>
  <c r="O195" i="20"/>
  <c r="O196" i="19" s="1"/>
  <c r="O193" i="20"/>
  <c r="O194" i="19" s="1"/>
  <c r="O192" i="20"/>
  <c r="O193" i="19" s="1"/>
  <c r="O191" i="20"/>
  <c r="O192" i="19" s="1"/>
  <c r="O190" i="20"/>
  <c r="O191" i="19" s="1"/>
  <c r="O189" i="20"/>
  <c r="O190" i="19" s="1"/>
  <c r="O188" i="20"/>
  <c r="O189" i="19" s="1"/>
  <c r="O187" i="20"/>
  <c r="O188" i="19" s="1"/>
  <c r="O186" i="20"/>
  <c r="O187" i="19" s="1"/>
  <c r="O185" i="20"/>
  <c r="O186" i="19" s="1"/>
  <c r="O184" i="20"/>
  <c r="O185" i="19" s="1"/>
  <c r="O183" i="20"/>
  <c r="O184" i="19" s="1"/>
  <c r="O182" i="20"/>
  <c r="O183" i="19" s="1"/>
  <c r="O181" i="20"/>
  <c r="O182" i="19" s="1"/>
  <c r="O180" i="20"/>
  <c r="O181" i="19" s="1"/>
  <c r="O179" i="20"/>
  <c r="O180" i="19" s="1"/>
  <c r="O177" i="20"/>
  <c r="O178" i="19" s="1"/>
  <c r="O176" i="20"/>
  <c r="O177" i="19" s="1"/>
  <c r="O175" i="20"/>
  <c r="O176" i="19" s="1"/>
  <c r="O174" i="20"/>
  <c r="O175" i="19" s="1"/>
  <c r="O173" i="20"/>
  <c r="O174" i="19" s="1"/>
  <c r="O172" i="20"/>
  <c r="O173" i="19" s="1"/>
  <c r="O171" i="20"/>
  <c r="O172" i="19" s="1"/>
  <c r="O170" i="20"/>
  <c r="O171" i="19" s="1"/>
  <c r="O169" i="20"/>
  <c r="O170" i="19" s="1"/>
  <c r="O168" i="20"/>
  <c r="O169" i="19" s="1"/>
  <c r="O167" i="20"/>
  <c r="O168" i="19" s="1"/>
  <c r="O166" i="20"/>
  <c r="O167" i="19" s="1"/>
  <c r="O165" i="20"/>
  <c r="O166" i="19" s="1"/>
  <c r="O164" i="20"/>
  <c r="O165" i="19" s="1"/>
  <c r="O163" i="20"/>
  <c r="O164" i="19" s="1"/>
  <c r="O162" i="20"/>
  <c r="O163" i="19" s="1"/>
  <c r="O161" i="20"/>
  <c r="O162" i="19" s="1"/>
  <c r="O160" i="20"/>
  <c r="O161" i="19" s="1"/>
  <c r="O159" i="20"/>
  <c r="O160" i="19" s="1"/>
  <c r="O158" i="20"/>
  <c r="O159" i="19" s="1"/>
  <c r="O157" i="20"/>
  <c r="O158" i="19" s="1"/>
  <c r="O156" i="20"/>
  <c r="O157" i="19" s="1"/>
  <c r="O155" i="20"/>
  <c r="O156" i="19" s="1"/>
  <c r="O154" i="20"/>
  <c r="O155" i="19" s="1"/>
  <c r="O153" i="20"/>
  <c r="O154" i="19" s="1"/>
  <c r="O152" i="20"/>
  <c r="O153" i="19" s="1"/>
  <c r="O151" i="20"/>
  <c r="O152" i="19" s="1"/>
  <c r="O150" i="20"/>
  <c r="O151" i="19" s="1"/>
  <c r="O149" i="20"/>
  <c r="O150" i="19" s="1"/>
  <c r="O148" i="20"/>
  <c r="O149" i="19" s="1"/>
  <c r="O147" i="20"/>
  <c r="O148" i="19" s="1"/>
  <c r="O146" i="20"/>
  <c r="O147" i="19" s="1"/>
  <c r="O145" i="20"/>
  <c r="O146" i="19" s="1"/>
  <c r="O144" i="20"/>
  <c r="O145" i="19" s="1"/>
  <c r="O143" i="20"/>
  <c r="O144" i="19" s="1"/>
  <c r="O142" i="20"/>
  <c r="O143" i="19" s="1"/>
  <c r="O141" i="20"/>
  <c r="O142" i="19" s="1"/>
  <c r="O140" i="20"/>
  <c r="O141" i="19" s="1"/>
  <c r="O139" i="20"/>
  <c r="O140" i="19" s="1"/>
  <c r="O138" i="20"/>
  <c r="O139" i="19" s="1"/>
  <c r="O137" i="20"/>
  <c r="O138" i="19" s="1"/>
  <c r="O136" i="20"/>
  <c r="O137" i="19" s="1"/>
  <c r="O135" i="20"/>
  <c r="O136" i="19" s="1"/>
  <c r="O134" i="20"/>
  <c r="O135" i="19" s="1"/>
  <c r="O133" i="20"/>
  <c r="O134" i="19" s="1"/>
  <c r="O132" i="20"/>
  <c r="O133" i="19" s="1"/>
  <c r="O131" i="20"/>
  <c r="O132" i="19" s="1"/>
  <c r="O129" i="20"/>
  <c r="O130" i="19" s="1"/>
  <c r="O128" i="20"/>
  <c r="O129" i="19" s="1"/>
  <c r="O127" i="20"/>
  <c r="O128" i="19" s="1"/>
  <c r="O126" i="20"/>
  <c r="O127" i="19" s="1"/>
  <c r="O125" i="20"/>
  <c r="O126" i="19" s="1"/>
  <c r="O124" i="20"/>
  <c r="O125" i="19" s="1"/>
  <c r="O123" i="20"/>
  <c r="O124" i="19" s="1"/>
  <c r="O122" i="20"/>
  <c r="O123" i="19" s="1"/>
  <c r="O121" i="20"/>
  <c r="O122" i="19" s="1"/>
  <c r="O120" i="20"/>
  <c r="O121" i="19" s="1"/>
  <c r="O119" i="20"/>
  <c r="O120" i="19" s="1"/>
  <c r="O118" i="20"/>
  <c r="O119" i="19" s="1"/>
  <c r="O117" i="20"/>
  <c r="O118" i="19" s="1"/>
  <c r="O116" i="20"/>
  <c r="O117" i="19" s="1"/>
  <c r="O115" i="20"/>
  <c r="O116" i="19" s="1"/>
  <c r="O114" i="20"/>
  <c r="O115" i="19" s="1"/>
  <c r="O113" i="20"/>
  <c r="O114" i="19" s="1"/>
  <c r="O112" i="20"/>
  <c r="O113" i="19" s="1"/>
  <c r="O111" i="20"/>
  <c r="O112" i="19" s="1"/>
  <c r="O110" i="20"/>
  <c r="O111" i="19" s="1"/>
  <c r="O109" i="20"/>
  <c r="O110" i="19" s="1"/>
  <c r="O108" i="20"/>
  <c r="O109" i="19" s="1"/>
  <c r="O107" i="20"/>
  <c r="O108" i="19" s="1"/>
  <c r="O106" i="20"/>
  <c r="O107" i="19" s="1"/>
  <c r="O105" i="20"/>
  <c r="O106" i="19" s="1"/>
  <c r="O104" i="20"/>
  <c r="O105" i="19" s="1"/>
  <c r="O103" i="20"/>
  <c r="O104" i="19" s="1"/>
  <c r="O102" i="20"/>
  <c r="O103" i="19" s="1"/>
  <c r="O101" i="20"/>
  <c r="O102" i="19" s="1"/>
  <c r="O100" i="20"/>
  <c r="O101" i="19" s="1"/>
  <c r="O99" i="20"/>
  <c r="O100" i="19" s="1"/>
  <c r="O98" i="20"/>
  <c r="O99" i="19" s="1"/>
  <c r="O97" i="20"/>
  <c r="O98" i="19" s="1"/>
  <c r="O96" i="20"/>
  <c r="O97" i="19" s="1"/>
  <c r="O95" i="20"/>
  <c r="O96" i="19" s="1"/>
  <c r="O93" i="20"/>
  <c r="O94" i="19" s="1"/>
  <c r="O92" i="20"/>
  <c r="O93" i="19" s="1"/>
  <c r="O91" i="20"/>
  <c r="O92" i="19" s="1"/>
  <c r="O90" i="20"/>
  <c r="O91" i="19" s="1"/>
  <c r="O89" i="20"/>
  <c r="O90" i="19" s="1"/>
  <c r="O88" i="20"/>
  <c r="O89" i="19" s="1"/>
  <c r="O87" i="20"/>
  <c r="O88" i="19" s="1"/>
  <c r="O86" i="20"/>
  <c r="O87" i="19" s="1"/>
  <c r="O85" i="20"/>
  <c r="O86" i="19" s="1"/>
  <c r="O84" i="20"/>
  <c r="O85" i="19" s="1"/>
  <c r="O83" i="20"/>
  <c r="O84" i="19" s="1"/>
  <c r="O82" i="20"/>
  <c r="O83" i="19" s="1"/>
  <c r="O81" i="20"/>
  <c r="O82" i="19" s="1"/>
  <c r="O80" i="20"/>
  <c r="O81" i="19" s="1"/>
  <c r="O79" i="20"/>
  <c r="O80" i="19" s="1"/>
  <c r="O78" i="20"/>
  <c r="O79" i="19" s="1"/>
  <c r="O77" i="20"/>
  <c r="O78" i="19" s="1"/>
  <c r="O76" i="20"/>
  <c r="O77" i="19" s="1"/>
  <c r="O75" i="20"/>
  <c r="O76" i="19" s="1"/>
  <c r="O74" i="20"/>
  <c r="O75" i="19" s="1"/>
  <c r="O73" i="20"/>
  <c r="O74" i="19" s="1"/>
  <c r="O72" i="20"/>
  <c r="O73" i="19" s="1"/>
  <c r="O71" i="20"/>
  <c r="O72" i="19" s="1"/>
  <c r="O70" i="20"/>
  <c r="O71" i="19" s="1"/>
  <c r="O69" i="20"/>
  <c r="O70" i="19" s="1"/>
  <c r="O68" i="20"/>
  <c r="O69" i="19" s="1"/>
  <c r="O67" i="20"/>
  <c r="O68" i="19" s="1"/>
  <c r="O66" i="20"/>
  <c r="O67" i="19" s="1"/>
  <c r="O65" i="20"/>
  <c r="O66" i="19" s="1"/>
  <c r="O64" i="20"/>
  <c r="O65" i="19" s="1"/>
  <c r="O63" i="20"/>
  <c r="O64" i="19" s="1"/>
  <c r="O62" i="20"/>
  <c r="O63" i="19" s="1"/>
  <c r="O61" i="20"/>
  <c r="O62" i="19" s="1"/>
  <c r="O60" i="20"/>
  <c r="O61" i="19" s="1"/>
  <c r="O59" i="20"/>
  <c r="O60" i="19" s="1"/>
  <c r="O58" i="20"/>
  <c r="O59" i="19" s="1"/>
  <c r="O57" i="20"/>
  <c r="O58" i="19" s="1"/>
  <c r="O56" i="20"/>
  <c r="O57" i="19" s="1"/>
  <c r="O55" i="20"/>
  <c r="O56" i="19" s="1"/>
  <c r="O54" i="20"/>
  <c r="O55" i="19" s="1"/>
  <c r="O53" i="20"/>
  <c r="O54" i="19" s="1"/>
  <c r="O52" i="20"/>
  <c r="O53" i="19" s="1"/>
  <c r="O51" i="20"/>
  <c r="O52" i="19" s="1"/>
  <c r="O50" i="20"/>
  <c r="O51" i="19" s="1"/>
  <c r="O49" i="20"/>
  <c r="O50" i="19" s="1"/>
  <c r="O48" i="20"/>
  <c r="O49" i="19" s="1"/>
  <c r="O47" i="20"/>
  <c r="O48" i="19" s="1"/>
  <c r="O46" i="20"/>
  <c r="O47" i="19" s="1"/>
  <c r="O45" i="20"/>
  <c r="O46" i="19" s="1"/>
  <c r="O44" i="20"/>
  <c r="O45" i="19" s="1"/>
  <c r="O43" i="20"/>
  <c r="O44" i="19" s="1"/>
  <c r="O42" i="20"/>
  <c r="O43" i="19" s="1"/>
  <c r="O41" i="20"/>
  <c r="O42" i="19" s="1"/>
  <c r="O40" i="20"/>
  <c r="O41" i="19" s="1"/>
  <c r="O39" i="20"/>
  <c r="O40" i="19" s="1"/>
  <c r="O37" i="20"/>
  <c r="O38" i="19" s="1"/>
  <c r="O36" i="20"/>
  <c r="O37" i="19" s="1"/>
  <c r="O35" i="20"/>
  <c r="O36" i="19" s="1"/>
  <c r="O34" i="20"/>
  <c r="O35" i="19" s="1"/>
  <c r="O33" i="20"/>
  <c r="O34" i="19" s="1"/>
  <c r="O32" i="20"/>
  <c r="O33" i="19" s="1"/>
  <c r="O31" i="20"/>
  <c r="O32" i="19" s="1"/>
  <c r="O29" i="20"/>
  <c r="O30" i="19" s="1"/>
  <c r="O28" i="20"/>
  <c r="O29" i="19" s="1"/>
  <c r="O27" i="20"/>
  <c r="O28" i="19" s="1"/>
  <c r="O26" i="20"/>
  <c r="O27" i="19" s="1"/>
  <c r="O25" i="20"/>
  <c r="O26" i="19" s="1"/>
  <c r="O24" i="20"/>
  <c r="O25" i="19" s="1"/>
  <c r="O23" i="20"/>
  <c r="O24" i="19" s="1"/>
  <c r="O22" i="20"/>
  <c r="O22" i="19" s="1"/>
  <c r="O21" i="20"/>
  <c r="O21" i="19" s="1"/>
  <c r="O20" i="20"/>
  <c r="O20" i="19" s="1"/>
  <c r="O18" i="20"/>
  <c r="O18" i="19" s="1"/>
  <c r="O16" i="20"/>
  <c r="O16" i="19" s="1"/>
  <c r="O15" i="20"/>
  <c r="O15" i="19" s="1"/>
  <c r="O14" i="20"/>
  <c r="O14" i="19" s="1"/>
  <c r="J204" i="20"/>
  <c r="C205" i="19"/>
  <c r="H14" i="16"/>
  <c r="H15" i="16"/>
  <c r="H16" i="16"/>
  <c r="H18" i="16"/>
  <c r="H20" i="16"/>
  <c r="H21" i="16"/>
  <c r="H22" i="16"/>
  <c r="H24" i="16"/>
  <c r="H25" i="16"/>
  <c r="H26" i="16"/>
  <c r="H27" i="16"/>
  <c r="H28" i="16"/>
  <c r="H29" i="16"/>
  <c r="H30" i="16"/>
  <c r="H32" i="16"/>
  <c r="H33" i="16"/>
  <c r="H34" i="16"/>
  <c r="H35" i="16"/>
  <c r="H36" i="16"/>
  <c r="H38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6" i="16"/>
  <c r="H198" i="16"/>
  <c r="H199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I14" i="16"/>
  <c r="I15" i="16"/>
  <c r="I16" i="16"/>
  <c r="I18" i="16"/>
  <c r="I20" i="16"/>
  <c r="I21" i="16"/>
  <c r="I22" i="16"/>
  <c r="I24" i="16"/>
  <c r="I25" i="16"/>
  <c r="I26" i="16"/>
  <c r="I27" i="16"/>
  <c r="I28" i="16"/>
  <c r="I29" i="16"/>
  <c r="I30" i="16"/>
  <c r="I32" i="16"/>
  <c r="I33" i="16"/>
  <c r="I34" i="16"/>
  <c r="I35" i="16"/>
  <c r="I36" i="16"/>
  <c r="I38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6" i="16"/>
  <c r="I198" i="16"/>
  <c r="I199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J14" i="16"/>
  <c r="J15" i="16"/>
  <c r="J16" i="16"/>
  <c r="J18" i="16"/>
  <c r="J20" i="16"/>
  <c r="J21" i="16"/>
  <c r="J22" i="16"/>
  <c r="J24" i="16"/>
  <c r="J25" i="16"/>
  <c r="J26" i="16"/>
  <c r="J27" i="16"/>
  <c r="J28" i="16"/>
  <c r="J29" i="16"/>
  <c r="J30" i="16"/>
  <c r="J32" i="16"/>
  <c r="J33" i="16"/>
  <c r="J34" i="16"/>
  <c r="J35" i="16"/>
  <c r="J36" i="16"/>
  <c r="J38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6" i="16"/>
  <c r="J198" i="16"/>
  <c r="J199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K14" i="16"/>
  <c r="K15" i="16"/>
  <c r="K16" i="16"/>
  <c r="K18" i="16"/>
  <c r="K20" i="16"/>
  <c r="K21" i="16"/>
  <c r="K22" i="16"/>
  <c r="K24" i="16"/>
  <c r="K25" i="16"/>
  <c r="K26" i="16"/>
  <c r="K27" i="16"/>
  <c r="K28" i="16"/>
  <c r="K29" i="16"/>
  <c r="K30" i="16"/>
  <c r="K32" i="16"/>
  <c r="K33" i="16"/>
  <c r="K34" i="16"/>
  <c r="K35" i="16"/>
  <c r="K36" i="16"/>
  <c r="K38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6" i="16"/>
  <c r="K198" i="16"/>
  <c r="K199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L14" i="16"/>
  <c r="L15" i="16"/>
  <c r="L16" i="16"/>
  <c r="L18" i="16"/>
  <c r="L20" i="16"/>
  <c r="L21" i="16"/>
  <c r="L22" i="16"/>
  <c r="L24" i="16"/>
  <c r="L25" i="16"/>
  <c r="L26" i="16"/>
  <c r="L27" i="16"/>
  <c r="L28" i="16"/>
  <c r="L29" i="16"/>
  <c r="L30" i="16"/>
  <c r="L32" i="16"/>
  <c r="L33" i="16"/>
  <c r="L34" i="16"/>
  <c r="L35" i="16"/>
  <c r="L36" i="16"/>
  <c r="L38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6" i="16"/>
  <c r="L198" i="16"/>
  <c r="L199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M14" i="16"/>
  <c r="M15" i="16"/>
  <c r="M16" i="16"/>
  <c r="M18" i="16"/>
  <c r="M20" i="16"/>
  <c r="M21" i="16"/>
  <c r="M22" i="16"/>
  <c r="M24" i="16"/>
  <c r="M25" i="16"/>
  <c r="M26" i="16"/>
  <c r="M27" i="16"/>
  <c r="M28" i="16"/>
  <c r="M29" i="16"/>
  <c r="M30" i="16"/>
  <c r="M32" i="16"/>
  <c r="M33" i="16"/>
  <c r="M34" i="16"/>
  <c r="M35" i="16"/>
  <c r="M36" i="16"/>
  <c r="M37" i="16"/>
  <c r="M38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6" i="16"/>
  <c r="M198" i="16"/>
  <c r="M199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10" i="19"/>
  <c r="M11" i="19" s="1"/>
  <c r="D205" i="19"/>
  <c r="E205" i="19"/>
  <c r="F205" i="19"/>
  <c r="G205" i="19"/>
  <c r="G10" i="19" s="1"/>
  <c r="G11" i="19" s="1"/>
  <c r="H205" i="19"/>
  <c r="I205" i="19"/>
  <c r="J205" i="19"/>
  <c r="K205" i="19"/>
  <c r="K10" i="19" s="1"/>
  <c r="K11" i="19" s="1"/>
  <c r="L205" i="19"/>
  <c r="M205" i="19"/>
  <c r="M205" i="21"/>
  <c r="M10" i="21"/>
  <c r="M11" i="21" s="1"/>
  <c r="C11" i="19"/>
  <c r="D204" i="24"/>
  <c r="D10" i="24"/>
  <c r="D11" i="24" s="1"/>
  <c r="E204" i="24"/>
  <c r="E10" i="24"/>
  <c r="E11" i="24" s="1"/>
  <c r="F204" i="24"/>
  <c r="F10" i="24"/>
  <c r="F11" i="24" s="1"/>
  <c r="G204" i="24"/>
  <c r="G10" i="24"/>
  <c r="G11" i="24" s="1"/>
  <c r="C204" i="24"/>
  <c r="C10" i="24"/>
  <c r="C11" i="24" s="1"/>
  <c r="D10" i="19"/>
  <c r="D11" i="19" s="1"/>
  <c r="E10" i="19"/>
  <c r="E11" i="19" s="1"/>
  <c r="H10" i="19"/>
  <c r="H11" i="19" s="1"/>
  <c r="I10" i="19"/>
  <c r="I11" i="19"/>
  <c r="J10" i="19"/>
  <c r="J11" i="19" s="1"/>
  <c r="L10" i="19"/>
  <c r="L11" i="19" s="1"/>
  <c r="C205" i="21"/>
  <c r="C10" i="21"/>
  <c r="C11" i="21" s="1"/>
  <c r="D205" i="21"/>
  <c r="D10" i="21"/>
  <c r="D11" i="21" s="1"/>
  <c r="E205" i="21"/>
  <c r="E10" i="21" s="1"/>
  <c r="E11" i="21" s="1"/>
  <c r="F205" i="21"/>
  <c r="F10" i="21"/>
  <c r="F11" i="21" s="1"/>
  <c r="G205" i="21"/>
  <c r="G10" i="21"/>
  <c r="G11" i="21" s="1"/>
  <c r="H205" i="21"/>
  <c r="H10" i="21"/>
  <c r="H11" i="21" s="1"/>
  <c r="I205" i="21"/>
  <c r="I10" i="21" s="1"/>
  <c r="I11" i="21" s="1"/>
  <c r="J205" i="21"/>
  <c r="J10" i="21"/>
  <c r="J11" i="21" s="1"/>
  <c r="K205" i="21"/>
  <c r="K10" i="21"/>
  <c r="K11" i="21" s="1"/>
  <c r="L205" i="21"/>
  <c r="L10" i="21"/>
  <c r="L11" i="21"/>
  <c r="D204" i="20"/>
  <c r="D10" i="20"/>
  <c r="D11" i="20" s="1"/>
  <c r="E204" i="20"/>
  <c r="E10" i="20" s="1"/>
  <c r="E11" i="20" s="1"/>
  <c r="F204" i="20"/>
  <c r="F10" i="20" s="1"/>
  <c r="F11" i="20" s="1"/>
  <c r="G204" i="20"/>
  <c r="G10" i="20" s="1"/>
  <c r="F204" i="22"/>
  <c r="I204" i="22"/>
  <c r="I10" i="22" s="1"/>
  <c r="I11" i="22" s="1"/>
  <c r="I204" i="20"/>
  <c r="I10" i="20" s="1"/>
  <c r="H10" i="22"/>
  <c r="H11" i="22" s="1"/>
  <c r="H204" i="20"/>
  <c r="H10" i="20"/>
  <c r="H11" i="20" s="1"/>
  <c r="G204" i="22"/>
  <c r="G10" i="22"/>
  <c r="G11" i="22" s="1"/>
  <c r="F10" i="22"/>
  <c r="F11" i="22" s="1"/>
  <c r="E204" i="22"/>
  <c r="E10" i="22"/>
  <c r="E11" i="22" s="1"/>
  <c r="D204" i="22"/>
  <c r="D10" i="22"/>
  <c r="D11" i="22" s="1"/>
  <c r="C204" i="22"/>
  <c r="C10" i="22"/>
  <c r="C11" i="22" s="1"/>
  <c r="C204" i="18"/>
  <c r="C14" i="18"/>
  <c r="C15" i="18"/>
  <c r="C16" i="18"/>
  <c r="C18" i="18"/>
  <c r="C20" i="18"/>
  <c r="C21" i="18"/>
  <c r="C22" i="18"/>
  <c r="C23" i="18"/>
  <c r="C24" i="18"/>
  <c r="C25" i="18"/>
  <c r="C26" i="18"/>
  <c r="C27" i="18"/>
  <c r="C28" i="18"/>
  <c r="C29" i="18"/>
  <c r="C31" i="18"/>
  <c r="C32" i="18"/>
  <c r="C33" i="18"/>
  <c r="C34" i="18"/>
  <c r="C35" i="18"/>
  <c r="C36" i="18"/>
  <c r="C37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5" i="18"/>
  <c r="C197" i="18"/>
  <c r="C198" i="18"/>
  <c r="O204" i="22" l="1"/>
  <c r="O205" i="21" s="1"/>
  <c r="C11" i="18"/>
  <c r="I11" i="20"/>
  <c r="O204" i="20"/>
  <c r="O205" i="19" s="1"/>
  <c r="C10" i="18"/>
  <c r="G11" i="20"/>
  <c r="O190" i="18"/>
  <c r="O191" i="16" s="1"/>
  <c r="O182" i="18"/>
  <c r="O183" i="16" s="1"/>
  <c r="O124" i="18"/>
  <c r="O125" i="16" s="1"/>
  <c r="O25" i="18"/>
  <c r="O26" i="16" s="1"/>
  <c r="O15" i="18"/>
  <c r="O15" i="16" s="1"/>
  <c r="O231" i="18"/>
  <c r="O232" i="16" s="1"/>
  <c r="J10" i="20"/>
  <c r="D205" i="16"/>
  <c r="D10" i="16" s="1"/>
  <c r="D11" i="16" s="1"/>
  <c r="O41" i="18"/>
  <c r="O42" i="16" s="1"/>
  <c r="O217" i="18"/>
  <c r="O218" i="16" s="1"/>
  <c r="O187" i="18"/>
  <c r="O188" i="16" s="1"/>
  <c r="O138" i="18"/>
  <c r="O139" i="16" s="1"/>
  <c r="O105" i="18"/>
  <c r="O106" i="16" s="1"/>
  <c r="O88" i="18"/>
  <c r="O89" i="16" s="1"/>
  <c r="O80" i="18"/>
  <c r="O81" i="16" s="1"/>
  <c r="O72" i="18"/>
  <c r="O73" i="16" s="1"/>
  <c r="O64" i="18"/>
  <c r="O65" i="16" s="1"/>
  <c r="O56" i="18"/>
  <c r="O57" i="16" s="1"/>
  <c r="O48" i="18"/>
  <c r="O49" i="16" s="1"/>
  <c r="O40" i="18"/>
  <c r="O41" i="16" s="1"/>
  <c r="O31" i="18"/>
  <c r="O32" i="16" s="1"/>
  <c r="O22" i="18"/>
  <c r="O22" i="16" s="1"/>
  <c r="O27" i="18"/>
  <c r="O28" i="16" s="1"/>
  <c r="O52" i="18"/>
  <c r="O53" i="16" s="1"/>
  <c r="O44" i="18"/>
  <c r="O45" i="16" s="1"/>
  <c r="O127" i="18"/>
  <c r="O128" i="16" s="1"/>
  <c r="O119" i="18"/>
  <c r="O120" i="16" s="1"/>
  <c r="O111" i="18"/>
  <c r="O112" i="16" s="1"/>
  <c r="O224" i="18"/>
  <c r="O225" i="16" s="1"/>
  <c r="O216" i="18"/>
  <c r="O217" i="16" s="1"/>
  <c r="O208" i="18"/>
  <c r="O209" i="16" s="1"/>
  <c r="O192" i="18"/>
  <c r="O193" i="16" s="1"/>
  <c r="O184" i="18"/>
  <c r="O185" i="16" s="1"/>
  <c r="O57" i="18"/>
  <c r="O58" i="16" s="1"/>
  <c r="O49" i="18"/>
  <c r="O50" i="16" s="1"/>
  <c r="O116" i="18"/>
  <c r="O117" i="16" s="1"/>
  <c r="O170" i="18"/>
  <c r="O171" i="16" s="1"/>
  <c r="O146" i="18"/>
  <c r="O147" i="16" s="1"/>
  <c r="O113" i="18"/>
  <c r="O114" i="16" s="1"/>
  <c r="O128" i="18"/>
  <c r="O129" i="16" s="1"/>
  <c r="O96" i="18"/>
  <c r="O97" i="16" s="1"/>
  <c r="O87" i="18"/>
  <c r="O88" i="16" s="1"/>
  <c r="O55" i="18"/>
  <c r="O56" i="16" s="1"/>
  <c r="O223" i="18"/>
  <c r="O224" i="16" s="1"/>
  <c r="O215" i="18"/>
  <c r="O216" i="16" s="1"/>
  <c r="O207" i="18"/>
  <c r="O208" i="16" s="1"/>
  <c r="O117" i="18"/>
  <c r="O118" i="16" s="1"/>
  <c r="O210" i="18"/>
  <c r="O211" i="16" s="1"/>
  <c r="O197" i="18"/>
  <c r="O198" i="16" s="1"/>
  <c r="O162" i="18"/>
  <c r="O163" i="16" s="1"/>
  <c r="O129" i="18"/>
  <c r="O130" i="16" s="1"/>
  <c r="O97" i="18"/>
  <c r="O98" i="16" s="1"/>
  <c r="O186" i="18"/>
  <c r="O187" i="16" s="1"/>
  <c r="O112" i="18"/>
  <c r="O113" i="16" s="1"/>
  <c r="O71" i="18"/>
  <c r="O72" i="16" s="1"/>
  <c r="O179" i="18"/>
  <c r="O180" i="16" s="1"/>
  <c r="O154" i="18"/>
  <c r="O155" i="16" s="1"/>
  <c r="O121" i="18"/>
  <c r="O122" i="16" s="1"/>
  <c r="O195" i="18"/>
  <c r="O196" i="16" s="1"/>
  <c r="O120" i="18"/>
  <c r="O121" i="16" s="1"/>
  <c r="O104" i="18"/>
  <c r="O105" i="16" s="1"/>
  <c r="O79" i="18"/>
  <c r="O80" i="16" s="1"/>
  <c r="O47" i="18"/>
  <c r="O48" i="16" s="1"/>
  <c r="O102" i="18"/>
  <c r="O103" i="16" s="1"/>
  <c r="O93" i="18"/>
  <c r="O94" i="16" s="1"/>
  <c r="O85" i="18"/>
  <c r="O86" i="16" s="1"/>
  <c r="O77" i="18"/>
  <c r="O78" i="16" s="1"/>
  <c r="O125" i="18"/>
  <c r="O126" i="16" s="1"/>
  <c r="O109" i="18"/>
  <c r="O110" i="16" s="1"/>
  <c r="O169" i="18"/>
  <c r="O170" i="16" s="1"/>
  <c r="O145" i="18"/>
  <c r="O146" i="16" s="1"/>
  <c r="O29" i="18"/>
  <c r="O30" i="16" s="1"/>
  <c r="O185" i="18"/>
  <c r="O186" i="16" s="1"/>
  <c r="O176" i="18"/>
  <c r="O177" i="16" s="1"/>
  <c r="O160" i="18"/>
  <c r="O161" i="16" s="1"/>
  <c r="O152" i="18"/>
  <c r="O153" i="16" s="1"/>
  <c r="O144" i="18"/>
  <c r="O145" i="16" s="1"/>
  <c r="O136" i="18"/>
  <c r="O137" i="16" s="1"/>
  <c r="O62" i="18"/>
  <c r="O63" i="16" s="1"/>
  <c r="O54" i="18"/>
  <c r="O55" i="16" s="1"/>
  <c r="O46" i="18"/>
  <c r="O47" i="16" s="1"/>
  <c r="O37" i="18"/>
  <c r="O38" i="16" s="1"/>
  <c r="O28" i="18"/>
  <c r="O29" i="16" s="1"/>
  <c r="O20" i="18"/>
  <c r="O20" i="16" s="1"/>
  <c r="O230" i="18"/>
  <c r="O231" i="16" s="1"/>
  <c r="O222" i="18"/>
  <c r="O223" i="16" s="1"/>
  <c r="O214" i="18"/>
  <c r="O215" i="16" s="1"/>
  <c r="O206" i="18"/>
  <c r="O207" i="16" s="1"/>
  <c r="O103" i="18"/>
  <c r="O104" i="16" s="1"/>
  <c r="O95" i="18"/>
  <c r="O96" i="16" s="1"/>
  <c r="O198" i="18"/>
  <c r="O199" i="16" s="1"/>
  <c r="O225" i="18"/>
  <c r="O226" i="16" s="1"/>
  <c r="O161" i="18"/>
  <c r="O162" i="16" s="1"/>
  <c r="O137" i="18"/>
  <c r="O138" i="16" s="1"/>
  <c r="O39" i="18"/>
  <c r="O40" i="16" s="1"/>
  <c r="O193" i="18"/>
  <c r="O194" i="16" s="1"/>
  <c r="O168" i="18"/>
  <c r="O169" i="16" s="1"/>
  <c r="O126" i="18"/>
  <c r="O127" i="16" s="1"/>
  <c r="O118" i="18"/>
  <c r="O119" i="16" s="1"/>
  <c r="O69" i="18"/>
  <c r="O70" i="16" s="1"/>
  <c r="O61" i="18"/>
  <c r="O62" i="16" s="1"/>
  <c r="O53" i="18"/>
  <c r="O54" i="16" s="1"/>
  <c r="O45" i="18"/>
  <c r="O46" i="16" s="1"/>
  <c r="O36" i="18"/>
  <c r="O37" i="16" s="1"/>
  <c r="O229" i="18"/>
  <c r="O230" i="16" s="1"/>
  <c r="O221" i="18"/>
  <c r="O222" i="16" s="1"/>
  <c r="O213" i="18"/>
  <c r="O214" i="16" s="1"/>
  <c r="O205" i="18"/>
  <c r="O206" i="16" s="1"/>
  <c r="O110" i="18"/>
  <c r="O111" i="16" s="1"/>
  <c r="O183" i="18"/>
  <c r="O184" i="16" s="1"/>
  <c r="O166" i="18"/>
  <c r="O167" i="16" s="1"/>
  <c r="O150" i="18"/>
  <c r="O151" i="16" s="1"/>
  <c r="O134" i="18"/>
  <c r="O135" i="16" s="1"/>
  <c r="O92" i="18"/>
  <c r="O93" i="16" s="1"/>
  <c r="O76" i="18"/>
  <c r="O77" i="16" s="1"/>
  <c r="O60" i="18"/>
  <c r="O61" i="16" s="1"/>
  <c r="O26" i="18"/>
  <c r="O27" i="16" s="1"/>
  <c r="O228" i="18"/>
  <c r="O229" i="16" s="1"/>
  <c r="O220" i="18"/>
  <c r="O221" i="16" s="1"/>
  <c r="O212" i="18"/>
  <c r="O213" i="16" s="1"/>
  <c r="O18" i="18"/>
  <c r="O18" i="16" s="1"/>
  <c r="O63" i="18"/>
  <c r="O64" i="16" s="1"/>
  <c r="O173" i="18"/>
  <c r="O174" i="16" s="1"/>
  <c r="O165" i="18"/>
  <c r="O166" i="16" s="1"/>
  <c r="O157" i="18"/>
  <c r="O158" i="16" s="1"/>
  <c r="O149" i="18"/>
  <c r="O150" i="16" s="1"/>
  <c r="O141" i="18"/>
  <c r="O142" i="16" s="1"/>
  <c r="O133" i="18"/>
  <c r="O134" i="16" s="1"/>
  <c r="O35" i="18"/>
  <c r="O36" i="16" s="1"/>
  <c r="O177" i="18"/>
  <c r="O178" i="16" s="1"/>
  <c r="O153" i="18"/>
  <c r="O154" i="16" s="1"/>
  <c r="O21" i="18"/>
  <c r="O21" i="16" s="1"/>
  <c r="O59" i="18"/>
  <c r="O60" i="16" s="1"/>
  <c r="O191" i="18"/>
  <c r="O192" i="16" s="1"/>
  <c r="O174" i="18"/>
  <c r="O175" i="16" s="1"/>
  <c r="O158" i="18"/>
  <c r="O159" i="16" s="1"/>
  <c r="O142" i="18"/>
  <c r="O143" i="16" s="1"/>
  <c r="O101" i="18"/>
  <c r="O102" i="16" s="1"/>
  <c r="O84" i="18"/>
  <c r="O85" i="16" s="1"/>
  <c r="O68" i="18"/>
  <c r="O69" i="16" s="1"/>
  <c r="O16" i="18"/>
  <c r="O16" i="16" s="1"/>
  <c r="O108" i="18"/>
  <c r="O109" i="16" s="1"/>
  <c r="O100" i="18"/>
  <c r="O101" i="16" s="1"/>
  <c r="O91" i="18"/>
  <c r="O92" i="16" s="1"/>
  <c r="O83" i="18"/>
  <c r="O84" i="16" s="1"/>
  <c r="O75" i="18"/>
  <c r="O76" i="16" s="1"/>
  <c r="O67" i="18"/>
  <c r="O68" i="16" s="1"/>
  <c r="O51" i="18"/>
  <c r="O52" i="16" s="1"/>
  <c r="O43" i="18"/>
  <c r="O44" i="16" s="1"/>
  <c r="O34" i="18"/>
  <c r="O35" i="16" s="1"/>
  <c r="O227" i="18"/>
  <c r="O228" i="16" s="1"/>
  <c r="O219" i="18"/>
  <c r="O220" i="16" s="1"/>
  <c r="O211" i="18"/>
  <c r="O212" i="16" s="1"/>
  <c r="O175" i="18"/>
  <c r="O176" i="16" s="1"/>
  <c r="O167" i="18"/>
  <c r="O168" i="16" s="1"/>
  <c r="O159" i="18"/>
  <c r="O160" i="16" s="1"/>
  <c r="O151" i="18"/>
  <c r="O152" i="16" s="1"/>
  <c r="O143" i="18"/>
  <c r="O144" i="16" s="1"/>
  <c r="O135" i="18"/>
  <c r="O136" i="16" s="1"/>
  <c r="O181" i="18"/>
  <c r="O182" i="16" s="1"/>
  <c r="O164" i="18"/>
  <c r="O165" i="16" s="1"/>
  <c r="O140" i="18"/>
  <c r="O141" i="16" s="1"/>
  <c r="O123" i="18"/>
  <c r="O124" i="16" s="1"/>
  <c r="O107" i="18"/>
  <c r="O108" i="16" s="1"/>
  <c r="O82" i="18"/>
  <c r="O83" i="16" s="1"/>
  <c r="O66" i="18"/>
  <c r="O67" i="16" s="1"/>
  <c r="O50" i="18"/>
  <c r="O51" i="16" s="1"/>
  <c r="O33" i="18"/>
  <c r="O34" i="16" s="1"/>
  <c r="O14" i="18"/>
  <c r="O14" i="16" s="1"/>
  <c r="O70" i="18"/>
  <c r="O71" i="16" s="1"/>
  <c r="O218" i="18"/>
  <c r="O219" i="16" s="1"/>
  <c r="O189" i="18"/>
  <c r="O190" i="16" s="1"/>
  <c r="O172" i="18"/>
  <c r="O173" i="16" s="1"/>
  <c r="O156" i="18"/>
  <c r="O157" i="16" s="1"/>
  <c r="O148" i="18"/>
  <c r="O149" i="16" s="1"/>
  <c r="O132" i="18"/>
  <c r="O133" i="16" s="1"/>
  <c r="O115" i="18"/>
  <c r="O116" i="16" s="1"/>
  <c r="O99" i="18"/>
  <c r="O100" i="16" s="1"/>
  <c r="O90" i="18"/>
  <c r="O91" i="16" s="1"/>
  <c r="O74" i="18"/>
  <c r="O75" i="16" s="1"/>
  <c r="O58" i="18"/>
  <c r="O59" i="16" s="1"/>
  <c r="O42" i="18"/>
  <c r="O43" i="16" s="1"/>
  <c r="O24" i="18"/>
  <c r="O25" i="16" s="1"/>
  <c r="O86" i="18"/>
  <c r="O87" i="16" s="1"/>
  <c r="O78" i="18"/>
  <c r="O79" i="16" s="1"/>
  <c r="O226" i="18"/>
  <c r="O227" i="16" s="1"/>
  <c r="O188" i="18"/>
  <c r="O189" i="16" s="1"/>
  <c r="O180" i="18"/>
  <c r="O181" i="16" s="1"/>
  <c r="O171" i="18"/>
  <c r="O172" i="16" s="1"/>
  <c r="O163" i="18"/>
  <c r="O164" i="16" s="1"/>
  <c r="O155" i="18"/>
  <c r="O156" i="16" s="1"/>
  <c r="O147" i="18"/>
  <c r="O148" i="16" s="1"/>
  <c r="O139" i="18"/>
  <c r="O140" i="16" s="1"/>
  <c r="O131" i="18"/>
  <c r="O132" i="16" s="1"/>
  <c r="O122" i="18"/>
  <c r="O123" i="16" s="1"/>
  <c r="O114" i="18"/>
  <c r="O115" i="16" s="1"/>
  <c r="O106" i="18"/>
  <c r="O107" i="16" s="1"/>
  <c r="O98" i="18"/>
  <c r="O99" i="16" s="1"/>
  <c r="O89" i="18"/>
  <c r="O90" i="16" s="1"/>
  <c r="O81" i="18"/>
  <c r="O82" i="16" s="1"/>
  <c r="O73" i="18"/>
  <c r="O74" i="16" s="1"/>
  <c r="O65" i="18"/>
  <c r="O66" i="16" s="1"/>
  <c r="O32" i="18"/>
  <c r="O33" i="16" s="1"/>
  <c r="O23" i="18"/>
  <c r="O24" i="16" s="1"/>
  <c r="O209" i="18"/>
  <c r="O210" i="16" s="1"/>
  <c r="C205" i="16"/>
  <c r="C10" i="16" s="1"/>
  <c r="C11" i="16" s="1"/>
  <c r="J205" i="16"/>
  <c r="J10" i="16" s="1"/>
  <c r="J11" i="16" s="1"/>
  <c r="M205" i="16"/>
  <c r="M10" i="16" s="1"/>
  <c r="M11" i="16" s="1"/>
  <c r="F205" i="16"/>
  <c r="F10" i="16" s="1"/>
  <c r="F11" i="16" s="1"/>
  <c r="G205" i="16"/>
  <c r="G10" i="16" s="1"/>
  <c r="G11" i="16" s="1"/>
  <c r="I205" i="16"/>
  <c r="I10" i="16" s="1"/>
  <c r="I11" i="16" s="1"/>
  <c r="H205" i="16"/>
  <c r="H10" i="16" s="1"/>
  <c r="H11" i="16" s="1"/>
  <c r="E205" i="16"/>
  <c r="E10" i="16" s="1"/>
  <c r="E11" i="16" s="1"/>
  <c r="L205" i="16"/>
  <c r="L10" i="16" s="1"/>
  <c r="L11" i="16" s="1"/>
  <c r="K205" i="16"/>
  <c r="K10" i="16" s="1"/>
  <c r="K11" i="16" s="1"/>
  <c r="O10" i="20"/>
  <c r="O10" i="19" s="1"/>
  <c r="O10" i="22"/>
  <c r="J11" i="20" l="1"/>
  <c r="O11" i="18" s="1"/>
  <c r="O11" i="16" s="1"/>
  <c r="O10" i="18"/>
  <c r="O10" i="16" s="1"/>
  <c r="O204" i="18"/>
  <c r="O205" i="16" s="1"/>
  <c r="O11" i="20"/>
  <c r="O11" i="19" s="1"/>
  <c r="O11" i="22"/>
  <c r="O11" i="21" s="1"/>
  <c r="O10" i="21"/>
</calcChain>
</file>

<file path=xl/sharedStrings.xml><?xml version="1.0" encoding="utf-8"?>
<sst xmlns="http://schemas.openxmlformats.org/spreadsheetml/2006/main" count="7595" uniqueCount="829">
  <si>
    <t>Land der Staatsangehörigkeit</t>
  </si>
  <si>
    <t>Afghanistan</t>
  </si>
  <si>
    <t>AF</t>
  </si>
  <si>
    <t>Angola</t>
  </si>
  <si>
    <t>AO</t>
  </si>
  <si>
    <t>Albanie</t>
  </si>
  <si>
    <t>Albanië</t>
  </si>
  <si>
    <t>Albanien</t>
  </si>
  <si>
    <t>Albania</t>
  </si>
  <si>
    <t>AL</t>
  </si>
  <si>
    <t>Andorre</t>
  </si>
  <si>
    <t>Andorra</t>
  </si>
  <si>
    <t>AD</t>
  </si>
  <si>
    <t>Verenigde Arabische Emiraten</t>
  </si>
  <si>
    <t>Vereinigte Arabische Emirate</t>
  </si>
  <si>
    <t>United Arab Emirates</t>
  </si>
  <si>
    <t>AE</t>
  </si>
  <si>
    <t>Argentine</t>
  </si>
  <si>
    <t>Argentinië</t>
  </si>
  <si>
    <t>Argentinien</t>
  </si>
  <si>
    <t>Argentina</t>
  </si>
  <si>
    <t>AR</t>
  </si>
  <si>
    <t>Arménie</t>
  </si>
  <si>
    <t>Armenië</t>
  </si>
  <si>
    <t>Armenien</t>
  </si>
  <si>
    <t>Armenia</t>
  </si>
  <si>
    <t>AM</t>
  </si>
  <si>
    <t>Antigua et Barbuda</t>
  </si>
  <si>
    <t>Antigua en Barbuda</t>
  </si>
  <si>
    <t>Antigua und Barbuda</t>
  </si>
  <si>
    <t>Antigua and Barbuda</t>
  </si>
  <si>
    <t>AG</t>
  </si>
  <si>
    <t>Australie</t>
  </si>
  <si>
    <t>Australië</t>
  </si>
  <si>
    <t>Australien</t>
  </si>
  <si>
    <t>Australia</t>
  </si>
  <si>
    <t>AU</t>
  </si>
  <si>
    <t>Autriche</t>
  </si>
  <si>
    <t>Oostenrijk</t>
  </si>
  <si>
    <t>Österreich</t>
  </si>
  <si>
    <t>Austria</t>
  </si>
  <si>
    <t>AT</t>
  </si>
  <si>
    <t>Azerbaïdjan</t>
  </si>
  <si>
    <t>Azerbeidzjan</t>
  </si>
  <si>
    <t>Aserbaidschan</t>
  </si>
  <si>
    <t>Azerbaijan</t>
  </si>
  <si>
    <t>AZ</t>
  </si>
  <si>
    <t>Burundi</t>
  </si>
  <si>
    <t>BI</t>
  </si>
  <si>
    <t>Belgique</t>
  </si>
  <si>
    <t>België</t>
  </si>
  <si>
    <t>Belgien</t>
  </si>
  <si>
    <t>Belgium</t>
  </si>
  <si>
    <t>BE</t>
  </si>
  <si>
    <t>Bénin</t>
  </si>
  <si>
    <t>Benin</t>
  </si>
  <si>
    <t>BJ</t>
  </si>
  <si>
    <t>Burkina Faso</t>
  </si>
  <si>
    <t>BF</t>
  </si>
  <si>
    <t>Bangladesh</t>
  </si>
  <si>
    <t>Bangladesch</t>
  </si>
  <si>
    <t>BD</t>
  </si>
  <si>
    <t>Bulgarie</t>
  </si>
  <si>
    <t>Bulgarije</t>
  </si>
  <si>
    <t>Bulgarien</t>
  </si>
  <si>
    <t>Bulgaria</t>
  </si>
  <si>
    <t>BG</t>
  </si>
  <si>
    <t>Bahreïn</t>
  </si>
  <si>
    <t>Bahrain</t>
  </si>
  <si>
    <t>BH</t>
  </si>
  <si>
    <t>Bahamas</t>
  </si>
  <si>
    <t>BS</t>
  </si>
  <si>
    <t>Bosnie-Herzégovine</t>
  </si>
  <si>
    <t>Bosnië en Herzegovina</t>
  </si>
  <si>
    <t>Bosnien und Herzegowina</t>
  </si>
  <si>
    <t>Bosnia and Herzegovina</t>
  </si>
  <si>
    <t>BA</t>
  </si>
  <si>
    <t>Bélarus</t>
  </si>
  <si>
    <t>Wit-Rusland</t>
  </si>
  <si>
    <t>Weissrussland</t>
  </si>
  <si>
    <t>Belarus</t>
  </si>
  <si>
    <t>BY</t>
  </si>
  <si>
    <t>Belize</t>
  </si>
  <si>
    <t>BZ</t>
  </si>
  <si>
    <t>Bolivie</t>
  </si>
  <si>
    <t>Bolivien</t>
  </si>
  <si>
    <t>Bolivia</t>
  </si>
  <si>
    <t>BO</t>
  </si>
  <si>
    <t>Brésil</t>
  </si>
  <si>
    <t>Brazilië</t>
  </si>
  <si>
    <t>Brasilien</t>
  </si>
  <si>
    <t>Brazil</t>
  </si>
  <si>
    <t>BR</t>
  </si>
  <si>
    <t>Barbados</t>
  </si>
  <si>
    <t>BB</t>
  </si>
  <si>
    <t>Brunei Darussalam</t>
  </si>
  <si>
    <t>BN</t>
  </si>
  <si>
    <t>Bhoutan</t>
  </si>
  <si>
    <t>Bhutan</t>
  </si>
  <si>
    <t>BT</t>
  </si>
  <si>
    <t>Botswana</t>
  </si>
  <si>
    <t>Botsuana</t>
  </si>
  <si>
    <t>BW</t>
  </si>
  <si>
    <t>Zentralafrikanische Republik</t>
  </si>
  <si>
    <t>CF</t>
  </si>
  <si>
    <t>Canada</t>
  </si>
  <si>
    <t>Kanada</t>
  </si>
  <si>
    <t>CA</t>
  </si>
  <si>
    <t>Suisse</t>
  </si>
  <si>
    <t>Zwitserland</t>
  </si>
  <si>
    <t>Schweiz</t>
  </si>
  <si>
    <t>Switzerland</t>
  </si>
  <si>
    <t>CH</t>
  </si>
  <si>
    <t>Chili</t>
  </si>
  <si>
    <t>Chile</t>
  </si>
  <si>
    <t>CL</t>
  </si>
  <si>
    <t>China (einschließlich Hongkong)</t>
  </si>
  <si>
    <t>CN</t>
  </si>
  <si>
    <t>Côte d'Ivoire</t>
  </si>
  <si>
    <t>Ivoorkust</t>
  </si>
  <si>
    <t>Cote d'Ivoire</t>
  </si>
  <si>
    <t>CI</t>
  </si>
  <si>
    <t>Cameroun</t>
  </si>
  <si>
    <t>Kameroen</t>
  </si>
  <si>
    <t>Kamerun</t>
  </si>
  <si>
    <t>Cameroon</t>
  </si>
  <si>
    <t>CM</t>
  </si>
  <si>
    <t>Kongo (DRK)</t>
  </si>
  <si>
    <t>CD</t>
  </si>
  <si>
    <t>Kongo (Brazzaville)</t>
  </si>
  <si>
    <t>CG</t>
  </si>
  <si>
    <t>Cook-Inseln</t>
  </si>
  <si>
    <t>Cook Islands</t>
  </si>
  <si>
    <t>CK</t>
  </si>
  <si>
    <t>Colombie</t>
  </si>
  <si>
    <t>Colombia</t>
  </si>
  <si>
    <t>Kolumbien</t>
  </si>
  <si>
    <t>CO</t>
  </si>
  <si>
    <t>Comores</t>
  </si>
  <si>
    <t>Comoren</t>
  </si>
  <si>
    <t>Komoren</t>
  </si>
  <si>
    <t>Comoros</t>
  </si>
  <si>
    <t>KM</t>
  </si>
  <si>
    <t>Kaapverdië</t>
  </si>
  <si>
    <t>Kap Verde</t>
  </si>
  <si>
    <t>Cape Verde</t>
  </si>
  <si>
    <t>CV</t>
  </si>
  <si>
    <t>Costa Rica</t>
  </si>
  <si>
    <t>CR</t>
  </si>
  <si>
    <t>Cuba</t>
  </si>
  <si>
    <t>Kuba</t>
  </si>
  <si>
    <t>CU</t>
  </si>
  <si>
    <t>Chypre</t>
  </si>
  <si>
    <t>Cyprus</t>
  </si>
  <si>
    <t>Zypern</t>
  </si>
  <si>
    <t>CY</t>
  </si>
  <si>
    <t>Tschechien</t>
  </si>
  <si>
    <t>CZ</t>
  </si>
  <si>
    <t>Allemagne</t>
  </si>
  <si>
    <t>Duitsland</t>
  </si>
  <si>
    <t>Deutschland</t>
  </si>
  <si>
    <t>Germany</t>
  </si>
  <si>
    <t>DE</t>
  </si>
  <si>
    <t>Djibouti</t>
  </si>
  <si>
    <t>Dchibuti</t>
  </si>
  <si>
    <t>DJ</t>
  </si>
  <si>
    <t>Dominique</t>
  </si>
  <si>
    <t>Dominica</t>
  </si>
  <si>
    <t>DM</t>
  </si>
  <si>
    <t>Danemark</t>
  </si>
  <si>
    <t>Denemarken</t>
  </si>
  <si>
    <t>Dänemark</t>
  </si>
  <si>
    <t>Denmark</t>
  </si>
  <si>
    <t>DK</t>
  </si>
  <si>
    <t>Dominicaanse Republiek</t>
  </si>
  <si>
    <t>Dominikanische Republik</t>
  </si>
  <si>
    <t>Dominican Republic</t>
  </si>
  <si>
    <t>DO</t>
  </si>
  <si>
    <t>Algérie</t>
  </si>
  <si>
    <t>Algerije</t>
  </si>
  <si>
    <t>Algerien</t>
  </si>
  <si>
    <t>Algeria</t>
  </si>
  <si>
    <t>DZ</t>
  </si>
  <si>
    <t>Equateur</t>
  </si>
  <si>
    <t>Ecuador</t>
  </si>
  <si>
    <t>EC</t>
  </si>
  <si>
    <t>Egypte</t>
  </si>
  <si>
    <t>Ägypten</t>
  </si>
  <si>
    <t>Egypt</t>
  </si>
  <si>
    <t>EG</t>
  </si>
  <si>
    <t>Erythrée</t>
  </si>
  <si>
    <t>Eritrea</t>
  </si>
  <si>
    <t>ER</t>
  </si>
  <si>
    <t>Sahara occidental</t>
  </si>
  <si>
    <t>Westelijke Sahara</t>
  </si>
  <si>
    <t>West-Sahara</t>
  </si>
  <si>
    <t>Western Sahara</t>
  </si>
  <si>
    <t>EH</t>
  </si>
  <si>
    <t>Espagne</t>
  </si>
  <si>
    <t>Spanje</t>
  </si>
  <si>
    <t>Spanien</t>
  </si>
  <si>
    <t>Spain</t>
  </si>
  <si>
    <t>ES</t>
  </si>
  <si>
    <t>Estonie</t>
  </si>
  <si>
    <t>Estland</t>
  </si>
  <si>
    <t>Estonia</t>
  </si>
  <si>
    <t>EE</t>
  </si>
  <si>
    <t>Ethiopie</t>
  </si>
  <si>
    <t>Ethiopië</t>
  </si>
  <si>
    <t>Äthiopien</t>
  </si>
  <si>
    <t>Ethiopia</t>
  </si>
  <si>
    <t>ET</t>
  </si>
  <si>
    <t>Finlande</t>
  </si>
  <si>
    <t>Finland</t>
  </si>
  <si>
    <t>Finnland</t>
  </si>
  <si>
    <t>FI</t>
  </si>
  <si>
    <t>Fiji</t>
  </si>
  <si>
    <t>Fidschi</t>
  </si>
  <si>
    <t>FJ</t>
  </si>
  <si>
    <t>France</t>
  </si>
  <si>
    <t>Frankrijk</t>
  </si>
  <si>
    <t>Frankreich</t>
  </si>
  <si>
    <t>FR</t>
  </si>
  <si>
    <t>Mikronesien</t>
  </si>
  <si>
    <t>FM</t>
  </si>
  <si>
    <t>Gabon</t>
  </si>
  <si>
    <t>Gabun</t>
  </si>
  <si>
    <t>GA</t>
  </si>
  <si>
    <t>UK</t>
  </si>
  <si>
    <t>Géorgie</t>
  </si>
  <si>
    <t>Georgië</t>
  </si>
  <si>
    <t>Georgien</t>
  </si>
  <si>
    <t>Georgia</t>
  </si>
  <si>
    <t>GE</t>
  </si>
  <si>
    <t>Ghana</t>
  </si>
  <si>
    <t>GH</t>
  </si>
  <si>
    <t>Guinée</t>
  </si>
  <si>
    <t>Guinea</t>
  </si>
  <si>
    <t>GN</t>
  </si>
  <si>
    <t>Gambie</t>
  </si>
  <si>
    <t>Gambia</t>
  </si>
  <si>
    <t>GM</t>
  </si>
  <si>
    <t>Guinee-Bissau</t>
  </si>
  <si>
    <t>Guinea-Bissau</t>
  </si>
  <si>
    <t>GW</t>
  </si>
  <si>
    <t>Guinée équatoriale</t>
  </si>
  <si>
    <t>Equatoriaal-Guinea</t>
  </si>
  <si>
    <t>Äquatorialguinea</t>
  </si>
  <si>
    <t>Equatorial Guinea</t>
  </si>
  <si>
    <t>GQ</t>
  </si>
  <si>
    <t>Grèce</t>
  </si>
  <si>
    <t>Griekenland</t>
  </si>
  <si>
    <t>Griechenland</t>
  </si>
  <si>
    <t>Greece</t>
  </si>
  <si>
    <t>EL</t>
  </si>
  <si>
    <t>Grenade</t>
  </si>
  <si>
    <t>Grenada</t>
  </si>
  <si>
    <t>GD</t>
  </si>
  <si>
    <t>Guatemala</t>
  </si>
  <si>
    <t>GT</t>
  </si>
  <si>
    <t>Guyana</t>
  </si>
  <si>
    <t>GY</t>
  </si>
  <si>
    <t>Honduras</t>
  </si>
  <si>
    <t>HN</t>
  </si>
  <si>
    <t>Croatie</t>
  </si>
  <si>
    <t>Kroatië</t>
  </si>
  <si>
    <t>Kroatien</t>
  </si>
  <si>
    <t>Croatia</t>
  </si>
  <si>
    <t>HR</t>
  </si>
  <si>
    <t>Haiti</t>
  </si>
  <si>
    <t>HT</t>
  </si>
  <si>
    <t>Hongrie</t>
  </si>
  <si>
    <t>Hongarije</t>
  </si>
  <si>
    <t>Ungarn</t>
  </si>
  <si>
    <t>Hungary</t>
  </si>
  <si>
    <t>HU</t>
  </si>
  <si>
    <t>Indonésie</t>
  </si>
  <si>
    <t>Indonesië</t>
  </si>
  <si>
    <t>Indonesien</t>
  </si>
  <si>
    <t>Indonesia</t>
  </si>
  <si>
    <t>ID</t>
  </si>
  <si>
    <t>Inde</t>
  </si>
  <si>
    <t>India</t>
  </si>
  <si>
    <t>Indien</t>
  </si>
  <si>
    <t>IN</t>
  </si>
  <si>
    <t>Irlande</t>
  </si>
  <si>
    <t>Ierland</t>
  </si>
  <si>
    <t>Irland</t>
  </si>
  <si>
    <t>Ireland</t>
  </si>
  <si>
    <t>IE</t>
  </si>
  <si>
    <t>Iran</t>
  </si>
  <si>
    <t>IR</t>
  </si>
  <si>
    <t>Iraq</t>
  </si>
  <si>
    <t>Irak</t>
  </si>
  <si>
    <t>IQ</t>
  </si>
  <si>
    <t>Islande</t>
  </si>
  <si>
    <t>Ijsland</t>
  </si>
  <si>
    <t>Island</t>
  </si>
  <si>
    <t>Iceland</t>
  </si>
  <si>
    <t>IS</t>
  </si>
  <si>
    <t>Israel</t>
  </si>
  <si>
    <t>IL</t>
  </si>
  <si>
    <t>Italie</t>
  </si>
  <si>
    <t>Italië</t>
  </si>
  <si>
    <t>Italien</t>
  </si>
  <si>
    <t>Italy</t>
  </si>
  <si>
    <t>IT</t>
  </si>
  <si>
    <t>Jamaïque</t>
  </si>
  <si>
    <t>Jamaica</t>
  </si>
  <si>
    <t>Jamaika</t>
  </si>
  <si>
    <t>JM</t>
  </si>
  <si>
    <t>Jordanie</t>
  </si>
  <si>
    <t>Jordanië</t>
  </si>
  <si>
    <t>Jordanien</t>
  </si>
  <si>
    <t>Jordan</t>
  </si>
  <si>
    <t>JO</t>
  </si>
  <si>
    <t>Japon</t>
  </si>
  <si>
    <t>Japan</t>
  </si>
  <si>
    <t>JP</t>
  </si>
  <si>
    <t>Kazakhstan</t>
  </si>
  <si>
    <t>Kazachstan</t>
  </si>
  <si>
    <t>Kasachstan</t>
  </si>
  <si>
    <t>KZ</t>
  </si>
  <si>
    <t>Kenya</t>
  </si>
  <si>
    <t>Kenia</t>
  </si>
  <si>
    <t>KE</t>
  </si>
  <si>
    <t>Kirgisistan</t>
  </si>
  <si>
    <t>Kyrgyzstan</t>
  </si>
  <si>
    <t>KG</t>
  </si>
  <si>
    <t>Cambodge</t>
  </si>
  <si>
    <t>Cambodja</t>
  </si>
  <si>
    <t>Kambodscha</t>
  </si>
  <si>
    <t>Cambodia</t>
  </si>
  <si>
    <t>KH</t>
  </si>
  <si>
    <t>Kiribati</t>
  </si>
  <si>
    <t>KI</t>
  </si>
  <si>
    <t>Saint Kitts en Nevis</t>
  </si>
  <si>
    <t>Saint Kitts und Nevis</t>
  </si>
  <si>
    <t>Saint Kitts and Nevis</t>
  </si>
  <si>
    <t>KN</t>
  </si>
  <si>
    <t>Südkorea</t>
  </si>
  <si>
    <t>KR</t>
  </si>
  <si>
    <t>Koweït</t>
  </si>
  <si>
    <t>Kuwait</t>
  </si>
  <si>
    <t>KW</t>
  </si>
  <si>
    <t>Laos</t>
  </si>
  <si>
    <t>LA</t>
  </si>
  <si>
    <t>Liban</t>
  </si>
  <si>
    <t>Libanon</t>
  </si>
  <si>
    <t>Lebanon</t>
  </si>
  <si>
    <t>LB</t>
  </si>
  <si>
    <t>Liberia</t>
  </si>
  <si>
    <t>LR</t>
  </si>
  <si>
    <t>Libye</t>
  </si>
  <si>
    <t>Libië</t>
  </si>
  <si>
    <t>Libyen</t>
  </si>
  <si>
    <t>LY</t>
  </si>
  <si>
    <t>Saint Lucia</t>
  </si>
  <si>
    <t>Sankt Lucia</t>
  </si>
  <si>
    <t>LC</t>
  </si>
  <si>
    <t>Liechtenstein</t>
  </si>
  <si>
    <t>LI</t>
  </si>
  <si>
    <t>Sri Lanka</t>
  </si>
  <si>
    <t>LK</t>
  </si>
  <si>
    <t>Lesotho</t>
  </si>
  <si>
    <t>LS</t>
  </si>
  <si>
    <t>Lituanie</t>
  </si>
  <si>
    <t>Litouwen</t>
  </si>
  <si>
    <t>Litauen</t>
  </si>
  <si>
    <t>Lithuania</t>
  </si>
  <si>
    <t>LT</t>
  </si>
  <si>
    <t>Luxembourg</t>
  </si>
  <si>
    <t>Luxemburg</t>
  </si>
  <si>
    <t>LU</t>
  </si>
  <si>
    <t>Lettonie</t>
  </si>
  <si>
    <t>Letland</t>
  </si>
  <si>
    <t>Lettland</t>
  </si>
  <si>
    <t>Latvia</t>
  </si>
  <si>
    <t>LV</t>
  </si>
  <si>
    <t>Maroc</t>
  </si>
  <si>
    <t>Marokko</t>
  </si>
  <si>
    <t>Morocco</t>
  </si>
  <si>
    <t>MA</t>
  </si>
  <si>
    <t>Monaco</t>
  </si>
  <si>
    <t>MC</t>
  </si>
  <si>
    <t>MD</t>
  </si>
  <si>
    <t>Madagascar</t>
  </si>
  <si>
    <t>MG</t>
  </si>
  <si>
    <t>Maldives</t>
  </si>
  <si>
    <t>Maldiven</t>
  </si>
  <si>
    <t>Malediven</t>
  </si>
  <si>
    <t>MV</t>
  </si>
  <si>
    <t>Mexique</t>
  </si>
  <si>
    <t>Mexico</t>
  </si>
  <si>
    <t>Mexiko</t>
  </si>
  <si>
    <t>MX</t>
  </si>
  <si>
    <t>Marshallinseln</t>
  </si>
  <si>
    <t>Marshall Islands</t>
  </si>
  <si>
    <t>MH</t>
  </si>
  <si>
    <t>Macédoine du Nord</t>
  </si>
  <si>
    <t>Noord-Macedonië</t>
  </si>
  <si>
    <t>Nordmazedonien</t>
  </si>
  <si>
    <t>North Macedonia</t>
  </si>
  <si>
    <t>MK</t>
  </si>
  <si>
    <t>Mali</t>
  </si>
  <si>
    <t>ML</t>
  </si>
  <si>
    <t>Malte</t>
  </si>
  <si>
    <t>Malta</t>
  </si>
  <si>
    <t>MT</t>
  </si>
  <si>
    <t>Myanmar</t>
  </si>
  <si>
    <t>MM</t>
  </si>
  <si>
    <t>Montenegro</t>
  </si>
  <si>
    <t>ME</t>
  </si>
  <si>
    <t>Mongolie</t>
  </si>
  <si>
    <t>Mongolië</t>
  </si>
  <si>
    <t>Mongolei</t>
  </si>
  <si>
    <t>Mongolia</t>
  </si>
  <si>
    <t>MN</t>
  </si>
  <si>
    <t>Mozambique</t>
  </si>
  <si>
    <t>Mozambik</t>
  </si>
  <si>
    <t>MZ</t>
  </si>
  <si>
    <t>Mauritanie</t>
  </si>
  <si>
    <t>Mauritanië</t>
  </si>
  <si>
    <t>Mauretanien</t>
  </si>
  <si>
    <t>Mauritania</t>
  </si>
  <si>
    <t>MR</t>
  </si>
  <si>
    <t>Maurice</t>
  </si>
  <si>
    <t>Mauritius</t>
  </si>
  <si>
    <t>MU</t>
  </si>
  <si>
    <t>Malawi</t>
  </si>
  <si>
    <t>MW</t>
  </si>
  <si>
    <t>Malaisie</t>
  </si>
  <si>
    <t>Malaysia</t>
  </si>
  <si>
    <t>MY</t>
  </si>
  <si>
    <t>Namibie</t>
  </si>
  <si>
    <t>Namibië</t>
  </si>
  <si>
    <t>Namibia</t>
  </si>
  <si>
    <t>NA</t>
  </si>
  <si>
    <t>Niger</t>
  </si>
  <si>
    <t>NE</t>
  </si>
  <si>
    <t>Nigeria</t>
  </si>
  <si>
    <t>NG</t>
  </si>
  <si>
    <t>Nicaragua</t>
  </si>
  <si>
    <t>NI</t>
  </si>
  <si>
    <t>Pays-Bas</t>
  </si>
  <si>
    <t>Nederland</t>
  </si>
  <si>
    <t>Niederlande</t>
  </si>
  <si>
    <t>NL</t>
  </si>
  <si>
    <t>Norvège</t>
  </si>
  <si>
    <t>Noorwegen</t>
  </si>
  <si>
    <t>Norwegen</t>
  </si>
  <si>
    <t>Norway</t>
  </si>
  <si>
    <t>NO</t>
  </si>
  <si>
    <t>Népal</t>
  </si>
  <si>
    <t>Nepal</t>
  </si>
  <si>
    <t>NP</t>
  </si>
  <si>
    <t>Nauru</t>
  </si>
  <si>
    <t>NR</t>
  </si>
  <si>
    <t>Nieuw-Zeeland</t>
  </si>
  <si>
    <t>Neuseeland</t>
  </si>
  <si>
    <t>New Zealand</t>
  </si>
  <si>
    <t>NZ</t>
  </si>
  <si>
    <t>Oman</t>
  </si>
  <si>
    <t>OM</t>
  </si>
  <si>
    <t>Pakistan</t>
  </si>
  <si>
    <t>PK</t>
  </si>
  <si>
    <t>Panama</t>
  </si>
  <si>
    <t>PA</t>
  </si>
  <si>
    <t>Pérou</t>
  </si>
  <si>
    <t>Peru</t>
  </si>
  <si>
    <t>PE</t>
  </si>
  <si>
    <t>Philippines</t>
  </si>
  <si>
    <t>Filipijnen</t>
  </si>
  <si>
    <t>Philippinen</t>
  </si>
  <si>
    <t>PH</t>
  </si>
  <si>
    <t>Palaos</t>
  </si>
  <si>
    <t>Palau</t>
  </si>
  <si>
    <t>PW</t>
  </si>
  <si>
    <t>Papua-Neuguinea</t>
  </si>
  <si>
    <t>Papua New Guinea</t>
  </si>
  <si>
    <t>PG</t>
  </si>
  <si>
    <t>Pologne</t>
  </si>
  <si>
    <t>Polen</t>
  </si>
  <si>
    <t>Poland</t>
  </si>
  <si>
    <t>PL</t>
  </si>
  <si>
    <t>NordKorea</t>
  </si>
  <si>
    <t>KP</t>
  </si>
  <si>
    <t>Portugal</t>
  </si>
  <si>
    <t>PT</t>
  </si>
  <si>
    <t>Paraguay</t>
  </si>
  <si>
    <t>PY</t>
  </si>
  <si>
    <t>Palestina</t>
  </si>
  <si>
    <t>Palästina</t>
  </si>
  <si>
    <t>PS</t>
  </si>
  <si>
    <t>Qatar</t>
  </si>
  <si>
    <t>Katar</t>
  </si>
  <si>
    <t>QA</t>
  </si>
  <si>
    <t>Roumanie</t>
  </si>
  <si>
    <t>Roemenië</t>
  </si>
  <si>
    <t>Rumänien</t>
  </si>
  <si>
    <t>Romania</t>
  </si>
  <si>
    <t>RO</t>
  </si>
  <si>
    <t>Russland</t>
  </si>
  <si>
    <t>RU</t>
  </si>
  <si>
    <t>Rwanda</t>
  </si>
  <si>
    <t>Ruanda</t>
  </si>
  <si>
    <t>RW</t>
  </si>
  <si>
    <t>Saoedi-Arabië</t>
  </si>
  <si>
    <t>Saudi-Arabien</t>
  </si>
  <si>
    <t>Saudi Arabia</t>
  </si>
  <si>
    <t>SA</t>
  </si>
  <si>
    <t>Soudan</t>
  </si>
  <si>
    <t>Soedan</t>
  </si>
  <si>
    <t>Sudan</t>
  </si>
  <si>
    <t>SD</t>
  </si>
  <si>
    <t>Sénégal</t>
  </si>
  <si>
    <t>Senegal</t>
  </si>
  <si>
    <t>SN</t>
  </si>
  <si>
    <t>Singapour</t>
  </si>
  <si>
    <t>Singapore</t>
  </si>
  <si>
    <t>Singapur</t>
  </si>
  <si>
    <t>SG</t>
  </si>
  <si>
    <t>Salomonseilanden</t>
  </si>
  <si>
    <t>Salomonen</t>
  </si>
  <si>
    <t>Solomon Islands</t>
  </si>
  <si>
    <t>SB</t>
  </si>
  <si>
    <t>Sierra Leone</t>
  </si>
  <si>
    <t>SL</t>
  </si>
  <si>
    <t>El Salvador</t>
  </si>
  <si>
    <t>SV</t>
  </si>
  <si>
    <t>San Marino</t>
  </si>
  <si>
    <t>SM</t>
  </si>
  <si>
    <t>Somalie</t>
  </si>
  <si>
    <t>Somalië</t>
  </si>
  <si>
    <t>Somalia</t>
  </si>
  <si>
    <t>SO</t>
  </si>
  <si>
    <t>Serbie</t>
  </si>
  <si>
    <t>Servië</t>
  </si>
  <si>
    <t>Serbien</t>
  </si>
  <si>
    <t>Serbia</t>
  </si>
  <si>
    <t>RS</t>
  </si>
  <si>
    <t>Soudan du Sud</t>
  </si>
  <si>
    <t>Zuid-Soedan</t>
  </si>
  <si>
    <t>Südsudan</t>
  </si>
  <si>
    <t>South Sudan</t>
  </si>
  <si>
    <t>SS</t>
  </si>
  <si>
    <t>Sao Tomé und Principe</t>
  </si>
  <si>
    <t>Sao Tome and Principe</t>
  </si>
  <si>
    <t>ST</t>
  </si>
  <si>
    <t>Suriname</t>
  </si>
  <si>
    <t>SR</t>
  </si>
  <si>
    <t>Slowakei</t>
  </si>
  <si>
    <t>SK</t>
  </si>
  <si>
    <t>Slovénie</t>
  </si>
  <si>
    <t>Slovenië</t>
  </si>
  <si>
    <t>Slowenien</t>
  </si>
  <si>
    <t>Slovenia</t>
  </si>
  <si>
    <t>SI</t>
  </si>
  <si>
    <t>Suède</t>
  </si>
  <si>
    <t>Zweden</t>
  </si>
  <si>
    <t>Schweden</t>
  </si>
  <si>
    <t>Sweden</t>
  </si>
  <si>
    <t>SE</t>
  </si>
  <si>
    <t>Swaziland</t>
  </si>
  <si>
    <t>Swasiland</t>
  </si>
  <si>
    <t>SZ</t>
  </si>
  <si>
    <t>Seychelles</t>
  </si>
  <si>
    <t>Seychellen</t>
  </si>
  <si>
    <t>SC</t>
  </si>
  <si>
    <t>Syrien</t>
  </si>
  <si>
    <t>SY</t>
  </si>
  <si>
    <t>Tchad</t>
  </si>
  <si>
    <t>Tsjaad</t>
  </si>
  <si>
    <t>Tschad</t>
  </si>
  <si>
    <t>Chad</t>
  </si>
  <si>
    <t>TD</t>
  </si>
  <si>
    <t>Togo</t>
  </si>
  <si>
    <t>TG</t>
  </si>
  <si>
    <t>Thaïlande</t>
  </si>
  <si>
    <t>Thailand</t>
  </si>
  <si>
    <t>TH</t>
  </si>
  <si>
    <t>Tadjikistan</t>
  </si>
  <si>
    <t>Tadschikistan</t>
  </si>
  <si>
    <t>Tajikistan</t>
  </si>
  <si>
    <t>TJ</t>
  </si>
  <si>
    <t>Turkmenistan</t>
  </si>
  <si>
    <t>TM</t>
  </si>
  <si>
    <t>Osttimor</t>
  </si>
  <si>
    <t>East Timor</t>
  </si>
  <si>
    <t>TL</t>
  </si>
  <si>
    <t>Tonga</t>
  </si>
  <si>
    <t>TO</t>
  </si>
  <si>
    <t>Trinidad en Tobago</t>
  </si>
  <si>
    <t>Trinidad und Tobago</t>
  </si>
  <si>
    <t>Trinidad and Tobago</t>
  </si>
  <si>
    <t>TT</t>
  </si>
  <si>
    <t>Tunisie</t>
  </si>
  <si>
    <t>Tunesië</t>
  </si>
  <si>
    <t>Tunesien</t>
  </si>
  <si>
    <t>Tunisia</t>
  </si>
  <si>
    <t>TN</t>
  </si>
  <si>
    <t>Turquie</t>
  </si>
  <si>
    <t>Turkije</t>
  </si>
  <si>
    <t>Türkei</t>
  </si>
  <si>
    <t>Turkey</t>
  </si>
  <si>
    <t>TR</t>
  </si>
  <si>
    <t>Tuvalu</t>
  </si>
  <si>
    <t>TV</t>
  </si>
  <si>
    <t>Taiwan</t>
  </si>
  <si>
    <t>TW</t>
  </si>
  <si>
    <t>Tansania</t>
  </si>
  <si>
    <t>TZ</t>
  </si>
  <si>
    <t>Ouganda</t>
  </si>
  <si>
    <t>Uganda</t>
  </si>
  <si>
    <t>UG</t>
  </si>
  <si>
    <t>Ukraine</t>
  </si>
  <si>
    <t>UA</t>
  </si>
  <si>
    <t>Uruguay</t>
  </si>
  <si>
    <t>UY</t>
  </si>
  <si>
    <t>Vereinigte Staaten</t>
  </si>
  <si>
    <t>US</t>
  </si>
  <si>
    <t>Ouzbékistan</t>
  </si>
  <si>
    <t>Oezbekistan</t>
  </si>
  <si>
    <t>Usbekistan</t>
  </si>
  <si>
    <t>Uzbekistan</t>
  </si>
  <si>
    <t>UZ</t>
  </si>
  <si>
    <t>Heiliger Stuhl</t>
  </si>
  <si>
    <t>VA</t>
  </si>
  <si>
    <t>Saint Vincent en de Grenadines</t>
  </si>
  <si>
    <t>Sankt Vincent und die Grenadines</t>
  </si>
  <si>
    <t>Saint Vincent and the Grenadines</t>
  </si>
  <si>
    <t>VC</t>
  </si>
  <si>
    <t>Venezuela</t>
  </si>
  <si>
    <t>VE</t>
  </si>
  <si>
    <t>Vietnam</t>
  </si>
  <si>
    <t>VN</t>
  </si>
  <si>
    <t>Vanuatu</t>
  </si>
  <si>
    <t>VU</t>
  </si>
  <si>
    <t>Samoa</t>
  </si>
  <si>
    <t>WS</t>
  </si>
  <si>
    <t>Staatenlos</t>
  </si>
  <si>
    <t>Stateless</t>
  </si>
  <si>
    <t>STLS</t>
  </si>
  <si>
    <t>Überseeische Länder und Hoheitsgebiete</t>
  </si>
  <si>
    <t>UK_OCT</t>
  </si>
  <si>
    <t>Kosovo</t>
  </si>
  <si>
    <t>XK</t>
  </si>
  <si>
    <t>Indéterminé</t>
  </si>
  <si>
    <t>Onbepaald</t>
  </si>
  <si>
    <t>Unbestimmt</t>
  </si>
  <si>
    <t>Unknown</t>
  </si>
  <si>
    <t>Jemen</t>
  </si>
  <si>
    <t>Yemen</t>
  </si>
  <si>
    <t>YE</t>
  </si>
  <si>
    <t>Afrique du Sud</t>
  </si>
  <si>
    <t>Zuid-Afrika</t>
  </si>
  <si>
    <t>Südafrika</t>
  </si>
  <si>
    <t>South Africa</t>
  </si>
  <si>
    <t>ZA</t>
  </si>
  <si>
    <t>Zambie</t>
  </si>
  <si>
    <t>Zambia</t>
  </si>
  <si>
    <t>Sambia</t>
  </si>
  <si>
    <t>ZM</t>
  </si>
  <si>
    <t>Zimbabwe</t>
  </si>
  <si>
    <t>ZW</t>
  </si>
  <si>
    <t>EU</t>
  </si>
  <si>
    <t>TOTAL</t>
  </si>
  <si>
    <t>TOTAL_NOT_EU</t>
  </si>
  <si>
    <t>EUROPE</t>
  </si>
  <si>
    <t>EUR</t>
  </si>
  <si>
    <t>EEA_NOT_EU</t>
  </si>
  <si>
    <t>EFTA_NOT_EEA</t>
  </si>
  <si>
    <t>EUR_CE</t>
  </si>
  <si>
    <t>EUR_OTH</t>
  </si>
  <si>
    <t>AFR</t>
  </si>
  <si>
    <t>AME</t>
  </si>
  <si>
    <t>ASI</t>
  </si>
  <si>
    <t>OCE</t>
  </si>
  <si>
    <t>Statistiques concernant les citoyens de l'UE/Statistieken betreffende de burgers van de EU</t>
  </si>
  <si>
    <t>TOTAL HORS UE</t>
  </si>
  <si>
    <t>EEE (hors UE)</t>
  </si>
  <si>
    <t>AELE (hors EEE)</t>
  </si>
  <si>
    <t>Europe centrale et orientale</t>
  </si>
  <si>
    <t>Autres pays d'Europe</t>
  </si>
  <si>
    <t>AFRIQUE</t>
  </si>
  <si>
    <t>AMERIQUE</t>
  </si>
  <si>
    <t>ASIE</t>
  </si>
  <si>
    <t>OCEANIE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</si>
  <si>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SPF Intérieur - Office des étrangers / Registre national</t>
    </r>
  </si>
  <si>
    <r>
      <rPr>
        <b/>
        <sz val="10"/>
        <rFont val="Arial"/>
        <family val="2"/>
      </rPr>
      <t>Bron</t>
    </r>
    <r>
      <rPr>
        <sz val="10"/>
        <rFont val="Arial"/>
        <family val="2"/>
      </rPr>
      <t xml:space="preserve"> : FOD Binnenlandse Zaken - Dienst Vreemdelingenzaken / Rijksregister</t>
    </r>
  </si>
  <si>
    <t>Pays de nationalité</t>
  </si>
  <si>
    <t>Land van nationaliteit</t>
  </si>
  <si>
    <t>Country of Citizenship</t>
  </si>
  <si>
    <t>UE (Union Européenne)</t>
  </si>
  <si>
    <t>RNC</t>
  </si>
  <si>
    <t xml:space="preserve">2020
</t>
  </si>
  <si>
    <t>Bahrein</t>
  </si>
  <si>
    <t>Haïti</t>
  </si>
  <si>
    <t>Israël</t>
  </si>
  <si>
    <t>Kirgistan</t>
  </si>
  <si>
    <t>Koeweit</t>
  </si>
  <si>
    <t>Maleisië</t>
  </si>
  <si>
    <t>Oekraïne</t>
  </si>
  <si>
    <t>Stateloos</t>
  </si>
  <si>
    <t>Tadzjikistan</t>
  </si>
  <si>
    <t>.</t>
  </si>
  <si>
    <r>
      <t xml:space="preserve">Pays/Land: </t>
    </r>
    <r>
      <rPr>
        <sz val="11"/>
        <rFont val="Arial"/>
        <family val="2"/>
      </rPr>
      <t>Belgique/België</t>
    </r>
  </si>
  <si>
    <r>
      <t xml:space="preserve">Période/Periode: </t>
    </r>
    <r>
      <rPr>
        <sz val="11"/>
        <rFont val="Arial"/>
        <family val="2"/>
      </rPr>
      <t>2010-2022</t>
    </r>
  </si>
  <si>
    <t>Par nationalité et par année</t>
  </si>
  <si>
    <t>Per nationaliteit en per jaar</t>
  </si>
  <si>
    <t>Code Eurostat</t>
  </si>
  <si>
    <t>Tchéquie</t>
  </si>
  <si>
    <t>Slovaquie</t>
  </si>
  <si>
    <t>Royaume-Uni</t>
  </si>
  <si>
    <t>Tsjechië</t>
  </si>
  <si>
    <t>Czechia</t>
  </si>
  <si>
    <t>the Netherlands</t>
  </si>
  <si>
    <t>Slovakije</t>
  </si>
  <si>
    <t>Slovakia</t>
  </si>
  <si>
    <t>Verenigd Koninkrijk</t>
  </si>
  <si>
    <t>Vereinigtes Königreich</t>
  </si>
  <si>
    <t>United Kingdom</t>
  </si>
  <si>
    <t>Moldavië</t>
  </si>
  <si>
    <t>Moldawien</t>
  </si>
  <si>
    <t>Moldova</t>
  </si>
  <si>
    <t>Rusland</t>
  </si>
  <si>
    <t>Russia</t>
  </si>
  <si>
    <t>Heilige Stoel</t>
  </si>
  <si>
    <t>Holy See</t>
  </si>
  <si>
    <t>Erkende niet-burgers</t>
  </si>
  <si>
    <t>Recognised Non-Citizens</t>
  </si>
  <si>
    <t>Centraal-Afrika</t>
  </si>
  <si>
    <t>Central Africa</t>
  </si>
  <si>
    <t>Congo (Brazzaville)</t>
  </si>
  <si>
    <t>Congo (DRC)</t>
  </si>
  <si>
    <t>Guinee</t>
  </si>
  <si>
    <t>Libya</t>
  </si>
  <si>
    <t>Sao Tomé en Principe</t>
  </si>
  <si>
    <t>Tanzanië</t>
  </si>
  <si>
    <t>Tanzania</t>
  </si>
  <si>
    <t>Oeganda</t>
  </si>
  <si>
    <t>Bolivië</t>
  </si>
  <si>
    <t>Verenigde Staten</t>
  </si>
  <si>
    <t>United States</t>
  </si>
  <si>
    <t>China  (inclusief Hongkong)</t>
  </si>
  <si>
    <t>China  (including Hong Kong)</t>
  </si>
  <si>
    <t>Oost-Timor</t>
  </si>
  <si>
    <t>Noord-Korea</t>
  </si>
  <si>
    <t>North Korea</t>
  </si>
  <si>
    <t>Zuid-Korea</t>
  </si>
  <si>
    <t>South Korea</t>
  </si>
  <si>
    <t>Lao</t>
  </si>
  <si>
    <t>Syrië</t>
  </si>
  <si>
    <t>Syria</t>
  </si>
  <si>
    <t>Palestine</t>
  </si>
  <si>
    <t>Cookeilanden</t>
  </si>
  <si>
    <t>Marshalleilanden</t>
  </si>
  <si>
    <t>Micronesië</t>
  </si>
  <si>
    <t>Micronesia</t>
  </si>
  <si>
    <t>Papoea-Nieuw-Guinea</t>
  </si>
  <si>
    <t>Britse overzeese landen en gebieden</t>
  </si>
  <si>
    <t>British overseas countries and territories</t>
  </si>
  <si>
    <t>Monténégro</t>
  </si>
  <si>
    <t>Russie</t>
  </si>
  <si>
    <t>Saint-Siège</t>
  </si>
  <si>
    <t>Saint-Marin</t>
  </si>
  <si>
    <t>Non-citoyens reconnus</t>
  </si>
  <si>
    <t>Cap-Vert</t>
  </si>
  <si>
    <t>Centrafrique</t>
  </si>
  <si>
    <t>Congo (RDC)</t>
  </si>
  <si>
    <t>Guinée-Bissau</t>
  </si>
  <si>
    <t>Libéria</t>
  </si>
  <si>
    <t>Nigéria</t>
  </si>
  <si>
    <t>Sao Tomé-et-Principe</t>
  </si>
  <si>
    <t>Tanzanie</t>
  </si>
  <si>
    <t>Barbade</t>
  </si>
  <si>
    <t>République dominicaine</t>
  </si>
  <si>
    <t>Saint-Kitts-et-Nevis</t>
  </si>
  <si>
    <t>Sainte-Lucie</t>
  </si>
  <si>
    <t>Saint-Vincent-et-les Grenadines</t>
  </si>
  <si>
    <t>Trinité-et-Tobago</t>
  </si>
  <si>
    <t>Etats-Unis</t>
  </si>
  <si>
    <t>Brunéi Darussalam</t>
  </si>
  <si>
    <t>Chine (inclus Hong-Kong)</t>
  </si>
  <si>
    <t>Timor-Oriental</t>
  </si>
  <si>
    <t>Corée du Nord</t>
  </si>
  <si>
    <t>Corée du Sud</t>
  </si>
  <si>
    <t>Arabie saoudite</t>
  </si>
  <si>
    <t>Syrie</t>
  </si>
  <si>
    <t>Turkménistan</t>
  </si>
  <si>
    <t>Emirats arabes unis</t>
  </si>
  <si>
    <t>Yémen</t>
  </si>
  <si>
    <t xml:space="preserve">Cook, Iles </t>
  </si>
  <si>
    <t>Fidji</t>
  </si>
  <si>
    <t xml:space="preserve">Marshall, Iles </t>
  </si>
  <si>
    <t>Micronésie</t>
  </si>
  <si>
    <t>Nouvelle-Zélande</t>
  </si>
  <si>
    <t>Papouasie-Nouvelle-Guinée</t>
  </si>
  <si>
    <t xml:space="preserve">Salomon, Iles </t>
  </si>
  <si>
    <t>Pays et territoires britanniques d'outre-mer</t>
  </si>
  <si>
    <t>Apatride</t>
  </si>
  <si>
    <t>_U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</si>
  <si>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</si>
  <si>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</si>
  <si>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</si>
  <si>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</si>
  <si>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</si>
  <si>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</si>
  <si>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</si>
  <si>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</si>
  <si>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</si>
  <si>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</si>
  <si>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</si>
  <si>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</si>
  <si>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Par nationalité et par mois</t>
  </si>
  <si>
    <t>Per nationaliteit en per maand</t>
  </si>
  <si>
    <r>
      <t xml:space="preserve">Année/Jaar: </t>
    </r>
    <r>
      <rPr>
        <sz val="11"/>
        <rFont val="Arial"/>
        <family val="2"/>
      </rPr>
      <t>2022</t>
    </r>
  </si>
  <si>
    <r>
      <t xml:space="preserve">Période/Periode: </t>
    </r>
    <r>
      <rPr>
        <sz val="11"/>
        <rFont val="Arial"/>
        <family val="2"/>
      </rPr>
      <t>2010-2014</t>
    </r>
  </si>
  <si>
    <r>
      <t xml:space="preserve">Personnes avec refus de séjour </t>
    </r>
    <r>
      <rPr>
        <sz val="12"/>
        <rFont val="Arial"/>
        <family val="2"/>
      </rPr>
      <t>pour motifs humanitaires ou médicaux par une décision de clôture defavorable (toutes procédures confondues)</t>
    </r>
  </si>
  <si>
    <r>
      <t xml:space="preserve">Personnes avec refus de séjour </t>
    </r>
    <r>
      <rPr>
        <sz val="12"/>
        <rFont val="Arial"/>
        <family val="2"/>
      </rPr>
      <t>pour motifs humanitaires ou médicaux par une décision de clôture defavorable (procédure 9alinéa3)</t>
    </r>
  </si>
  <si>
    <r>
      <t xml:space="preserve">Personnes avec refus de séjour </t>
    </r>
    <r>
      <rPr>
        <sz val="12"/>
        <rFont val="Arial"/>
        <family val="2"/>
      </rPr>
      <t>pour motifs humanitaires par une décision de clôture defavorable (procédure 9bis)</t>
    </r>
  </si>
  <si>
    <r>
      <t xml:space="preserve">Personnes avec refus de séjour </t>
    </r>
    <r>
      <rPr>
        <sz val="12"/>
        <rFont val="Arial"/>
        <family val="2"/>
      </rPr>
      <t>pour motifs médicaux par une décision de clôture defavorable (procédure 9ter)</t>
    </r>
  </si>
  <si>
    <r>
      <t xml:space="preserve">Personen met geweigerd verblijf </t>
    </r>
    <r>
      <rPr>
        <sz val="12"/>
        <rFont val="Arial"/>
        <family val="2"/>
      </rPr>
      <t>om humanitaire of medische redenen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door een ongunstige eindbeslissing (alle procedures samen)</t>
    </r>
  </si>
  <si>
    <r>
      <t xml:space="preserve">Personen met geweigerd verblijf </t>
    </r>
    <r>
      <rPr>
        <sz val="12"/>
        <rFont val="Arial"/>
        <family val="2"/>
      </rPr>
      <t>om humanitaire of medische redenen door een ongunstige eindbeslissing (alle procedures samen)</t>
    </r>
  </si>
  <si>
    <r>
      <t xml:space="preserve">Personen met geweigerd verblijf </t>
    </r>
    <r>
      <rPr>
        <sz val="12"/>
        <rFont val="Arial"/>
        <family val="2"/>
      </rPr>
      <t>om humanitaire of medische redenen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door een ongunstige eindbeslissing (procedure 9alinea3)</t>
    </r>
  </si>
  <si>
    <r>
      <t xml:space="preserve">Personen met geweigerd verblijf </t>
    </r>
    <r>
      <rPr>
        <sz val="12"/>
        <rFont val="Arial"/>
        <family val="2"/>
      </rPr>
      <t>om humanitaire redenen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door een ongunstige eindbeslissing (procedure 9bis)</t>
    </r>
  </si>
  <si>
    <r>
      <t xml:space="preserve">Personen met geweigerd verblijf </t>
    </r>
    <r>
      <rPr>
        <sz val="12"/>
        <rFont val="Arial"/>
        <family val="2"/>
      </rPr>
      <t>om humanitaire redenen door een ongunstige eindbeslissing (procedure 9bis)</t>
    </r>
  </si>
  <si>
    <r>
      <t xml:space="preserve">Personen met geweigerd verblijf </t>
    </r>
    <r>
      <rPr>
        <sz val="12"/>
        <rFont val="Arial"/>
        <family val="2"/>
      </rPr>
      <t>om medische redenen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door een ongunstige eindbeslissing (procedure 9ter)</t>
    </r>
  </si>
  <si>
    <r>
      <t xml:space="preserve">Personen met geweigerd verblijf </t>
    </r>
    <r>
      <rPr>
        <sz val="12"/>
        <rFont val="Arial"/>
        <family val="2"/>
      </rPr>
      <t>om medische redenen door een ongunstige eindbeslissing (procédure 9ter)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</si>
</sst>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1" fillId="0" borderId="0" xfId="2" applyAlignment="1">
      <alignment vertical="center"/>
    </xf>
    <xf numFmtId="0" fontId="1" fillId="0" borderId="0" xfId="2"/>
    <xf numFmtId="0" fontId="3" fillId="0" borderId="0" xfId="2" applyFont="1" applyBorder="1" applyAlignment="1" applyProtection="1">
      <alignment vertical="center"/>
    </xf>
    <xf numFmtId="0" fontId="1" fillId="0" borderId="0" xfId="2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quotePrefix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2" applyNumberFormat="1" applyFont="1" applyFill="1" applyBorder="1" applyAlignment="1" applyProtection="1">
      <alignment horizontal="right" vertical="center"/>
    </xf>
    <xf numFmtId="0" fontId="1" fillId="0" borderId="0" xfId="2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4" applyFont="1" applyFill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vertical="center"/>
    </xf>
    <xf numFmtId="0" fontId="1" fillId="0" borderId="0" xfId="2" applyFill="1" applyAlignment="1">
      <alignment horizontal="center" vertical="center"/>
    </xf>
    <xf numFmtId="3" fontId="6" fillId="0" borderId="0" xfId="2" applyNumberFormat="1" applyFont="1" applyFill="1" applyBorder="1" applyAlignment="1" applyProtection="1">
      <alignment vertical="center"/>
    </xf>
    <xf numFmtId="0" fontId="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right" vertical="center" wrapText="1"/>
    </xf>
    <xf numFmtId="0" fontId="1" fillId="0" borderId="0" xfId="2" applyFill="1" applyBorder="1" applyAlignment="1">
      <alignment horizontal="right" vertical="center"/>
    </xf>
    <xf numFmtId="0" fontId="3" fillId="0" borderId="0" xfId="2" applyFont="1" applyBorder="1" applyAlignment="1" applyProtection="1">
      <alignment horizontal="left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quotePrefix="1" applyFont="1" applyAlignment="1">
      <alignment horizontal="center" vertical="center"/>
    </xf>
    <xf numFmtId="0" fontId="1" fillId="0" borderId="0" xfId="2" applyFont="1" applyFill="1" applyAlignment="1">
      <alignment vertical="center"/>
    </xf>
    <xf numFmtId="3" fontId="6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2" applyFont="1" applyBorder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/>
    </xf>
    <xf numFmtId="1" fontId="6" fillId="0" borderId="0" xfId="2" applyNumberFormat="1" applyFont="1" applyFill="1" applyBorder="1" applyAlignment="1" applyProtection="1">
      <alignment vertical="center"/>
    </xf>
    <xf numFmtId="1" fontId="6" fillId="0" borderId="0" xfId="2" applyNumberFormat="1" applyFont="1" applyFill="1" applyBorder="1" applyAlignment="1" applyProtection="1">
      <alignment horizontal="center" vertical="center"/>
    </xf>
    <xf numFmtId="1" fontId="7" fillId="0" borderId="0" xfId="4" applyNumberFormat="1" applyFont="1" applyFill="1" applyBorder="1" applyAlignment="1" applyProtection="1">
      <alignment horizontal="left" vertical="center"/>
    </xf>
    <xf numFmtId="3" fontId="1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2" quotePrefix="1" applyNumberFormat="1" applyFont="1" applyFill="1" applyBorder="1" applyAlignment="1" applyProtection="1">
      <alignment horizontal="right" vertical="center"/>
      <protection locked="0"/>
    </xf>
    <xf numFmtId="3" fontId="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4" applyNumberFormat="1" applyFont="1" applyFill="1" applyBorder="1" applyAlignment="1" applyProtection="1">
      <alignment horizontal="left" vertical="center"/>
    </xf>
    <xf numFmtId="0" fontId="6" fillId="0" borderId="1" xfId="4" applyFont="1" applyFill="1" applyBorder="1" applyAlignment="1" applyProtection="1">
      <alignment horizontal="left" vertical="center"/>
    </xf>
    <xf numFmtId="0" fontId="4" fillId="0" borderId="7" xfId="4" applyFont="1" applyFill="1" applyBorder="1" applyAlignment="1" applyProtection="1">
      <alignment horizontal="left" vertical="center"/>
    </xf>
    <xf numFmtId="0" fontId="4" fillId="0" borderId="8" xfId="4" applyFont="1" applyFill="1" applyBorder="1" applyAlignment="1" applyProtection="1">
      <alignment horizontal="left" vertical="center"/>
    </xf>
    <xf numFmtId="0" fontId="6" fillId="0" borderId="7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1" fontId="6" fillId="0" borderId="9" xfId="4" applyNumberFormat="1" applyFont="1" applyFill="1" applyBorder="1" applyAlignment="1" applyProtection="1">
      <alignment horizontal="left" vertical="center"/>
    </xf>
    <xf numFmtId="1" fontId="6" fillId="0" borderId="10" xfId="4" applyNumberFormat="1" applyFont="1" applyFill="1" applyBorder="1" applyAlignment="1" applyProtection="1">
      <alignment horizontal="left" vertical="center"/>
    </xf>
    <xf numFmtId="1" fontId="6" fillId="0" borderId="11" xfId="4" applyNumberFormat="1" applyFont="1" applyFill="1" applyBorder="1" applyAlignment="1" applyProtection="1">
      <alignment horizontal="left" vertical="center"/>
    </xf>
    <xf numFmtId="0" fontId="1" fillId="4" borderId="4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7" xfId="3" applyFont="1" applyFill="1" applyBorder="1" applyAlignment="1" applyProtection="1">
      <alignment horizontal="left" vertical="center"/>
    </xf>
    <xf numFmtId="0" fontId="6" fillId="0" borderId="7" xfId="1" applyFont="1" applyBorder="1"/>
    <xf numFmtId="0" fontId="6" fillId="0" borderId="1" xfId="1" applyFont="1" applyBorder="1"/>
    <xf numFmtId="0" fontId="6" fillId="0" borderId="8" xfId="1" applyFont="1" applyBorder="1"/>
    <xf numFmtId="1" fontId="6" fillId="0" borderId="7" xfId="4" applyNumberFormat="1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6" fillId="0" borderId="7" xfId="4" applyFont="1" applyFill="1" applyBorder="1" applyAlignment="1" applyProtection="1">
      <alignment horizontal="left" vertical="center"/>
    </xf>
    <xf numFmtId="1" fontId="6" fillId="0" borderId="8" xfId="4" applyNumberFormat="1" applyFont="1" applyFill="1" applyBorder="1" applyAlignment="1" applyProtection="1">
      <alignment horizontal="left" vertical="center"/>
    </xf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3" fontId="1" fillId="0" borderId="1" xfId="2" applyNumberFormat="1" applyFont="1" applyFill="1" applyBorder="1" applyAlignment="1" applyProtection="1">
      <alignment horizontal="right" vertical="center"/>
      <protection locked="0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14" xfId="2" applyFont="1" applyFill="1" applyBorder="1" applyAlignment="1" applyProtection="1">
      <alignment horizontal="center" vertical="center" wrapText="1"/>
    </xf>
    <xf numFmtId="0" fontId="2" fillId="2" borderId="14" xfId="2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left" vertical="center" wrapText="1"/>
    </xf>
    <xf numFmtId="0" fontId="2" fillId="0" borderId="12" xfId="2" applyFont="1" applyFill="1" applyBorder="1" applyAlignment="1" applyProtection="1">
      <alignment horizontal="center" vertical="center"/>
    </xf>
    <xf numFmtId="3" fontId="2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2" applyFont="1" applyFill="1" applyBorder="1" applyAlignment="1" applyProtection="1">
      <alignment horizontal="left" vertical="center" wrapText="1"/>
    </xf>
    <xf numFmtId="0" fontId="2" fillId="0" borderId="17" xfId="2" applyFont="1" applyFill="1" applyBorder="1" applyAlignment="1" applyProtection="1">
      <alignment horizontal="center" vertical="center"/>
    </xf>
    <xf numFmtId="0" fontId="2" fillId="3" borderId="13" xfId="2" applyFont="1" applyFill="1" applyBorder="1" applyAlignment="1" applyProtection="1">
      <alignment vertical="center"/>
    </xf>
    <xf numFmtId="0" fontId="2" fillId="3" borderId="12" xfId="2" applyFont="1" applyFill="1" applyBorder="1" applyAlignment="1" applyProtection="1">
      <alignment horizontal="center" vertical="center"/>
    </xf>
    <xf numFmtId="0" fontId="2" fillId="3" borderId="14" xfId="2" applyFont="1" applyFill="1" applyBorder="1" applyAlignment="1" applyProtection="1">
      <alignment vertical="center"/>
    </xf>
    <xf numFmtId="0" fontId="2" fillId="3" borderId="15" xfId="2" applyFont="1" applyFill="1" applyBorder="1" applyAlignment="1" applyProtection="1">
      <alignment vertical="center"/>
    </xf>
    <xf numFmtId="1" fontId="1" fillId="0" borderId="18" xfId="2" applyNumberFormat="1" applyFont="1" applyFill="1" applyBorder="1" applyAlignment="1" applyProtection="1">
      <alignment vertical="center"/>
    </xf>
    <xf numFmtId="1" fontId="1" fillId="0" borderId="19" xfId="2" applyNumberFormat="1" applyFont="1" applyFill="1" applyBorder="1" applyAlignment="1" applyProtection="1">
      <alignment horizontal="center" vertical="center"/>
    </xf>
    <xf numFmtId="3" fontId="1" fillId="0" borderId="20" xfId="2" applyNumberFormat="1" applyFont="1" applyFill="1" applyBorder="1" applyAlignment="1" applyProtection="1">
      <alignment horizontal="right" vertical="center"/>
      <protection locked="0"/>
    </xf>
    <xf numFmtId="3" fontId="1" fillId="0" borderId="3" xfId="2" applyNumberFormat="1" applyFont="1" applyFill="1" applyBorder="1" applyAlignment="1" applyProtection="1">
      <alignment horizontal="right" vertical="center"/>
      <protection locked="0"/>
    </xf>
    <xf numFmtId="3" fontId="1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2" applyFont="1" applyFill="1" applyBorder="1" applyAlignment="1" applyProtection="1">
      <alignment vertical="center"/>
    </xf>
    <xf numFmtId="0" fontId="1" fillId="0" borderId="23" xfId="2" applyFont="1" applyFill="1" applyBorder="1" applyAlignment="1" applyProtection="1">
      <alignment horizontal="center" vertical="center"/>
    </xf>
    <xf numFmtId="3" fontId="1" fillId="0" borderId="24" xfId="2" applyNumberFormat="1" applyFont="1" applyFill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1" fillId="0" borderId="25" xfId="2" applyNumberFormat="1" applyFont="1" applyFill="1" applyBorder="1" applyAlignment="1" applyProtection="1">
      <alignment vertical="center"/>
    </xf>
    <xf numFmtId="1" fontId="1" fillId="0" borderId="26" xfId="2" applyNumberFormat="1" applyFont="1" applyFill="1" applyBorder="1" applyAlignment="1" applyProtection="1">
      <alignment horizontal="center" vertical="center"/>
    </xf>
    <xf numFmtId="3" fontId="1" fillId="0" borderId="27" xfId="2" applyNumberFormat="1" applyFont="1" applyFill="1" applyBorder="1" applyAlignment="1" applyProtection="1">
      <alignment horizontal="right" vertical="center"/>
      <protection locked="0"/>
    </xf>
    <xf numFmtId="3" fontId="1" fillId="0" borderId="2" xfId="2" applyNumberFormat="1" applyFont="1" applyFill="1" applyBorder="1" applyAlignment="1" applyProtection="1">
      <alignment horizontal="right" vertical="center"/>
      <protection locked="0"/>
    </xf>
    <xf numFmtId="3" fontId="1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2" applyNumberFormat="1" applyFont="1" applyFill="1" applyBorder="1" applyAlignment="1" applyProtection="1">
      <alignment horizontal="right" vertical="center" wrapText="1"/>
      <protection locked="0"/>
    </xf>
    <xf numFmtId="1" fontId="1" fillId="0" borderId="29" xfId="2" applyNumberFormat="1" applyFont="1" applyFill="1" applyBorder="1" applyAlignment="1" applyProtection="1">
      <alignment vertical="center"/>
    </xf>
    <xf numFmtId="1" fontId="1" fillId="0" borderId="30" xfId="2" applyNumberFormat="1" applyFont="1" applyFill="1" applyBorder="1" applyAlignment="1" applyProtection="1">
      <alignment horizontal="center" vertical="center"/>
    </xf>
    <xf numFmtId="3" fontId="1" fillId="0" borderId="31" xfId="2" applyNumberFormat="1" applyFont="1" applyFill="1" applyBorder="1" applyAlignment="1" applyProtection="1">
      <alignment horizontal="right" vertical="center"/>
      <protection locked="0"/>
    </xf>
    <xf numFmtId="3" fontId="1" fillId="0" borderId="32" xfId="2" applyNumberFormat="1" applyFont="1" applyFill="1" applyBorder="1" applyAlignment="1" applyProtection="1">
      <alignment horizontal="right" vertical="center"/>
      <protection locked="0"/>
    </xf>
    <xf numFmtId="3" fontId="1" fillId="0" borderId="32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33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2" applyFont="1" applyFill="1" applyBorder="1" applyAlignment="1" applyProtection="1">
      <alignment vertical="center"/>
    </xf>
    <xf numFmtId="0" fontId="1" fillId="0" borderId="19" xfId="2" applyFont="1" applyFill="1" applyBorder="1" applyAlignment="1" applyProtection="1">
      <alignment horizontal="center" vertical="center"/>
    </xf>
    <xf numFmtId="1" fontId="1" fillId="0" borderId="22" xfId="2" applyNumberFormat="1" applyFont="1" applyFill="1" applyBorder="1" applyAlignment="1" applyProtection="1">
      <alignment vertical="center"/>
    </xf>
    <xf numFmtId="1" fontId="1" fillId="0" borderId="23" xfId="2" applyNumberFormat="1" applyFont="1" applyFill="1" applyBorder="1" applyAlignment="1" applyProtection="1">
      <alignment horizontal="center" vertical="center"/>
    </xf>
    <xf numFmtId="3" fontId="2" fillId="3" borderId="8" xfId="2" quotePrefix="1" applyNumberFormat="1" applyFont="1" applyFill="1" applyBorder="1" applyAlignment="1" applyProtection="1">
      <alignment horizontal="right" vertical="center"/>
      <protection locked="0"/>
    </xf>
    <xf numFmtId="1" fontId="1" fillId="0" borderId="22" xfId="2" applyNumberFormat="1" applyFont="1" applyFill="1" applyBorder="1" applyAlignment="1" applyProtection="1">
      <alignment horizontal="left" vertical="center" wrapText="1"/>
    </xf>
    <xf numFmtId="1" fontId="8" fillId="0" borderId="18" xfId="2" applyNumberFormat="1" applyFont="1" applyFill="1" applyBorder="1" applyAlignment="1" applyProtection="1">
      <alignment vertical="center"/>
    </xf>
    <xf numFmtId="1" fontId="8" fillId="0" borderId="19" xfId="2" applyNumberFormat="1" applyFont="1" applyFill="1" applyBorder="1" applyAlignment="1" applyProtection="1">
      <alignment horizontal="center" vertical="center"/>
    </xf>
    <xf numFmtId="1" fontId="8" fillId="0" borderId="22" xfId="2" applyNumberFormat="1" applyFont="1" applyFill="1" applyBorder="1" applyAlignment="1" applyProtection="1">
      <alignment vertical="center"/>
    </xf>
    <xf numFmtId="1" fontId="8" fillId="0" borderId="23" xfId="2" applyNumberFormat="1" applyFont="1" applyFill="1" applyBorder="1" applyAlignment="1" applyProtection="1">
      <alignment horizontal="center" vertical="center"/>
    </xf>
    <xf numFmtId="3" fontId="2" fillId="3" borderId="24" xfId="2" quotePrefix="1" applyNumberFormat="1" applyFont="1" applyFill="1" applyBorder="1" applyAlignment="1" applyProtection="1">
      <alignment horizontal="right" vertical="center"/>
      <protection locked="0"/>
    </xf>
    <xf numFmtId="3" fontId="2" fillId="0" borderId="8" xfId="2" quotePrefix="1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2" applyFont="1" applyFill="1" applyBorder="1" applyAlignment="1" applyProtection="1">
      <alignment vertical="center"/>
    </xf>
    <xf numFmtId="0" fontId="1" fillId="0" borderId="26" xfId="2" applyFont="1" applyFill="1" applyBorder="1" applyAlignment="1" applyProtection="1">
      <alignment horizontal="center" vertical="center"/>
    </xf>
    <xf numFmtId="1" fontId="8" fillId="0" borderId="25" xfId="2" applyNumberFormat="1" applyFont="1" applyFill="1" applyBorder="1" applyAlignment="1" applyProtection="1">
      <alignment vertical="center"/>
    </xf>
    <xf numFmtId="1" fontId="8" fillId="0" borderId="26" xfId="2" applyNumberFormat="1" applyFont="1" applyFill="1" applyBorder="1" applyAlignment="1" applyProtection="1">
      <alignment horizontal="center" vertical="center"/>
    </xf>
    <xf numFmtId="0" fontId="2" fillId="3" borderId="12" xfId="2" applyFont="1" applyFill="1" applyBorder="1" applyAlignment="1" applyProtection="1">
      <alignment vertical="center"/>
    </xf>
    <xf numFmtId="0" fontId="1" fillId="0" borderId="29" xfId="2" applyFont="1" applyFill="1" applyBorder="1" applyAlignment="1" applyProtection="1">
      <alignment vertical="center"/>
    </xf>
    <xf numFmtId="0" fontId="1" fillId="0" borderId="30" xfId="2" applyFont="1" applyFill="1" applyBorder="1" applyAlignment="1" applyProtection="1">
      <alignment horizontal="center" vertical="center"/>
    </xf>
    <xf numFmtId="0" fontId="1" fillId="0" borderId="34" xfId="2" applyFont="1" applyFill="1" applyBorder="1" applyAlignment="1" applyProtection="1">
      <alignment vertical="center"/>
    </xf>
    <xf numFmtId="0" fontId="1" fillId="0" borderId="35" xfId="2" applyFont="1" applyFill="1" applyBorder="1" applyAlignment="1" applyProtection="1">
      <alignment horizontal="center" vertical="center"/>
    </xf>
    <xf numFmtId="3" fontId="1" fillId="0" borderId="36" xfId="2" applyNumberFormat="1" applyFont="1" applyFill="1" applyBorder="1" applyAlignment="1" applyProtection="1">
      <alignment horizontal="right" vertical="center"/>
      <protection locked="0"/>
    </xf>
    <xf numFmtId="3" fontId="1" fillId="0" borderId="10" xfId="2" applyNumberFormat="1" applyFont="1" applyFill="1" applyBorder="1" applyAlignment="1" applyProtection="1">
      <alignment horizontal="right" vertical="center"/>
      <protection locked="0"/>
    </xf>
    <xf numFmtId="3" fontId="1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2" applyFont="1" applyFill="1" applyBorder="1" applyAlignment="1" applyProtection="1">
      <alignment horizontal="left" vertical="center"/>
    </xf>
    <xf numFmtId="3" fontId="2" fillId="0" borderId="14" xfId="2" applyNumberFormat="1" applyFont="1" applyFill="1" applyBorder="1" applyAlignment="1" applyProtection="1">
      <alignment vertical="center"/>
    </xf>
    <xf numFmtId="3" fontId="2" fillId="0" borderId="12" xfId="2" applyNumberFormat="1" applyFont="1" applyFill="1" applyBorder="1" applyAlignment="1" applyProtection="1">
      <alignment vertical="center"/>
    </xf>
    <xf numFmtId="3" fontId="2" fillId="0" borderId="15" xfId="2" applyNumberFormat="1" applyFont="1" applyFill="1" applyBorder="1" applyAlignment="1" applyProtection="1">
      <alignment vertical="center"/>
    </xf>
    <xf numFmtId="1" fontId="1" fillId="0" borderId="38" xfId="2" applyNumberFormat="1" applyFont="1" applyFill="1" applyBorder="1" applyAlignment="1" applyProtection="1">
      <alignment horizontal="center" vertical="center"/>
    </xf>
    <xf numFmtId="1" fontId="1" fillId="0" borderId="34" xfId="2" applyNumberFormat="1" applyFont="1" applyFill="1" applyBorder="1" applyAlignment="1" applyProtection="1">
      <alignment vertical="center"/>
    </xf>
    <xf numFmtId="1" fontId="1" fillId="0" borderId="35" xfId="2" applyNumberFormat="1" applyFont="1" applyFill="1" applyBorder="1" applyAlignment="1" applyProtection="1">
      <alignment horizontal="center" vertical="center"/>
    </xf>
    <xf numFmtId="3" fontId="1" fillId="0" borderId="10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3" borderId="10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3" borderId="11" xfId="2" quotePrefix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/>
    <xf numFmtId="0" fontId="5" fillId="0" borderId="0" xfId="2" applyFont="1" applyBorder="1"/>
    <xf numFmtId="0" fontId="5" fillId="0" borderId="0" xfId="2" applyFont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/>
    </xf>
    <xf numFmtId="1" fontId="1" fillId="0" borderId="37" xfId="2" applyNumberFormat="1" applyFont="1" applyFill="1" applyBorder="1" applyAlignment="1" applyProtection="1">
      <alignment vertical="center"/>
    </xf>
    <xf numFmtId="3" fontId="1" fillId="0" borderId="43" xfId="2" applyNumberFormat="1" applyFont="1" applyFill="1" applyBorder="1" applyAlignment="1" applyProtection="1">
      <alignment horizontal="right" vertical="center"/>
      <protection locked="0"/>
    </xf>
    <xf numFmtId="3" fontId="1" fillId="0" borderId="5" xfId="2" applyNumberFormat="1" applyFont="1" applyFill="1" applyBorder="1" applyAlignment="1" applyProtection="1">
      <alignment horizontal="right" vertical="center"/>
      <protection locked="0"/>
    </xf>
    <xf numFmtId="3" fontId="1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1" applyFont="1" applyBorder="1" applyAlignment="1"/>
    <xf numFmtId="0" fontId="6" fillId="0" borderId="45" xfId="1" applyFont="1" applyBorder="1" applyAlignment="1"/>
    <xf numFmtId="0" fontId="6" fillId="0" borderId="46" xfId="1" applyFont="1" applyBorder="1" applyAlignment="1"/>
    <xf numFmtId="0" fontId="6" fillId="0" borderId="0" xfId="3" applyFont="1" applyFill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4" applyFont="1" applyFill="1" applyAlignment="1" applyProtection="1">
      <alignment horizontal="left" vertical="center"/>
      <protection locked="0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3" fontId="1" fillId="0" borderId="21" xfId="2" applyNumberFormat="1" applyFont="1" applyFill="1" applyBorder="1" applyAlignment="1" applyProtection="1">
      <alignment horizontal="right" vertical="center"/>
      <protection locked="0"/>
    </xf>
    <xf numFmtId="3" fontId="1" fillId="0" borderId="8" xfId="2" applyNumberFormat="1" applyFont="1" applyFill="1" applyBorder="1" applyAlignment="1" applyProtection="1">
      <alignment horizontal="right" vertical="center"/>
      <protection locked="0"/>
    </xf>
    <xf numFmtId="3" fontId="1" fillId="0" borderId="28" xfId="2" applyNumberFormat="1" applyFont="1" applyFill="1" applyBorder="1" applyAlignment="1" applyProtection="1">
      <alignment horizontal="right" vertical="center"/>
      <protection locked="0"/>
    </xf>
    <xf numFmtId="3" fontId="1" fillId="0" borderId="33" xfId="2" applyNumberFormat="1" applyFont="1" applyFill="1" applyBorder="1" applyAlignment="1" applyProtection="1">
      <alignment horizontal="right" vertical="center"/>
      <protection locked="0"/>
    </xf>
    <xf numFmtId="3" fontId="1" fillId="0" borderId="11" xfId="2" applyNumberFormat="1" applyFont="1" applyFill="1" applyBorder="1" applyAlignment="1" applyProtection="1">
      <alignment horizontal="right" vertical="center"/>
      <protection locked="0"/>
    </xf>
    <xf numFmtId="3" fontId="1" fillId="3" borderId="24" xfId="2" quotePrefix="1" applyNumberFormat="1" applyFont="1" applyFill="1" applyBorder="1" applyAlignment="1" applyProtection="1">
      <alignment horizontal="right" vertical="center"/>
      <protection locked="0"/>
    </xf>
    <xf numFmtId="3" fontId="1" fillId="3" borderId="1" xfId="2" quotePrefix="1" applyNumberFormat="1" applyFont="1" applyFill="1" applyBorder="1" applyAlignment="1" applyProtection="1">
      <alignment horizontal="right" vertical="center"/>
      <protection locked="0"/>
    </xf>
    <xf numFmtId="3" fontId="1" fillId="0" borderId="4" xfId="2" applyNumberFormat="1" applyFont="1" applyFill="1" applyBorder="1" applyAlignment="1" applyProtection="1">
      <alignment horizontal="right" vertical="center"/>
      <protection locked="0"/>
    </xf>
    <xf numFmtId="3" fontId="1" fillId="0" borderId="9" xfId="2" applyNumberFormat="1" applyFont="1" applyFill="1" applyBorder="1" applyAlignment="1" applyProtection="1">
      <alignment horizontal="right" vertical="center"/>
      <protection locked="0"/>
    </xf>
    <xf numFmtId="3" fontId="1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8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28" xfId="2" applyNumberFormat="1" applyFont="1" applyFill="1" applyBorder="1" applyAlignment="1" applyProtection="1">
      <alignment horizontal="right" vertical="center" wrapText="1"/>
      <protection locked="0"/>
    </xf>
    <xf numFmtId="0" fontId="1" fillId="3" borderId="15" xfId="2" applyFont="1" applyFill="1" applyBorder="1" applyAlignment="1" applyProtection="1">
      <alignment vertical="center"/>
    </xf>
    <xf numFmtId="3" fontId="1" fillId="0" borderId="33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8" xfId="2" quotePrefix="1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52" xfId="2" applyNumberFormat="1" applyFont="1" applyFill="1" applyBorder="1" applyAlignment="1" applyProtection="1">
      <alignment horizontal="right" vertical="center"/>
      <protection locked="0"/>
    </xf>
    <xf numFmtId="3" fontId="2" fillId="0" borderId="13" xfId="2" applyNumberFormat="1" applyFont="1" applyFill="1" applyBorder="1" applyAlignment="1" applyProtection="1">
      <alignment vertical="center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2" xfId="2" applyNumberFormat="1" applyFont="1" applyFill="1" applyBorder="1" applyAlignment="1" applyProtection="1">
      <alignment horizontal="right" vertical="center"/>
      <protection locked="0"/>
    </xf>
    <xf numFmtId="0" fontId="2" fillId="2" borderId="39" xfId="2" applyFont="1" applyFill="1" applyBorder="1" applyAlignment="1" applyProtection="1">
      <alignment horizontal="center" vertical="center" wrapText="1"/>
    </xf>
    <xf numFmtId="0" fontId="2" fillId="2" borderId="41" xfId="2" applyFont="1" applyFill="1" applyBorder="1" applyAlignment="1" applyProtection="1">
      <alignment horizontal="center" vertical="center" wrapText="1"/>
    </xf>
    <xf numFmtId="0" fontId="2" fillId="2" borderId="38" xfId="2" applyFont="1" applyFill="1" applyBorder="1" applyAlignment="1" applyProtection="1">
      <alignment horizontal="center" vertical="center" wrapText="1"/>
    </xf>
    <xf numFmtId="0" fontId="2" fillId="2" borderId="35" xfId="2" applyFont="1" applyFill="1" applyBorder="1" applyAlignment="1" applyProtection="1">
      <alignment horizontal="center" vertical="center" wrapText="1"/>
    </xf>
    <xf numFmtId="0" fontId="1" fillId="4" borderId="4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1" fillId="4" borderId="8" xfId="2" applyFont="1" applyFill="1" applyBorder="1" applyAlignment="1">
      <alignment horizontal="center" vertical="center"/>
    </xf>
    <xf numFmtId="0" fontId="5" fillId="0" borderId="44" xfId="2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2" fillId="2" borderId="38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40" xfId="2" applyFont="1" applyFill="1" applyBorder="1" applyAlignment="1" applyProtection="1">
      <alignment horizontal="center" vertical="center"/>
    </xf>
    <xf numFmtId="0" fontId="2" fillId="2" borderId="42" xfId="2" applyFont="1" applyFill="1" applyBorder="1" applyAlignment="1" applyProtection="1">
      <alignment horizontal="center" vertical="center"/>
    </xf>
    <xf numFmtId="0" fontId="2" fillId="2" borderId="39" xfId="2" applyFont="1" applyFill="1" applyBorder="1" applyAlignment="1" applyProtection="1">
      <alignment horizontal="center" vertical="center"/>
    </xf>
    <xf numFmtId="0" fontId="2" fillId="2" borderId="41" xfId="2" applyFont="1" applyFill="1" applyBorder="1" applyAlignment="1" applyProtection="1">
      <alignment horizontal="center" vertical="center"/>
    </xf>
    <xf numFmtId="0" fontId="2" fillId="2" borderId="37" xfId="2" applyFont="1" applyFill="1" applyBorder="1" applyAlignment="1" applyProtection="1">
      <alignment horizontal="center" vertical="center" wrapText="1"/>
    </xf>
    <xf numFmtId="0" fontId="2" fillId="2" borderId="34" xfId="2" applyFont="1" applyFill="1" applyBorder="1" applyAlignment="1" applyProtection="1">
      <alignment horizontal="center" vertical="center" wrapText="1"/>
    </xf>
    <xf numFmtId="0" fontId="5" fillId="0" borderId="0" xfId="2" applyFont="1" applyAlignment="1">
      <alignment horizontal="left" vertical="center"/>
    </xf>
    <xf numFmtId="0" fontId="1" fillId="4" borderId="47" xfId="2" applyFont="1" applyFill="1" applyBorder="1" applyAlignment="1">
      <alignment horizontal="center" vertical="center" wrapText="1"/>
    </xf>
    <xf numFmtId="0" fontId="1" fillId="4" borderId="50" xfId="2" applyFont="1" applyFill="1" applyBorder="1" applyAlignment="1">
      <alignment horizontal="center" vertical="center" wrapText="1"/>
    </xf>
    <xf numFmtId="0" fontId="1" fillId="4" borderId="48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 vertical="center"/>
    </xf>
    <xf numFmtId="0" fontId="1" fillId="4" borderId="49" xfId="2" applyFont="1" applyFill="1" applyBorder="1" applyAlignment="1">
      <alignment horizontal="center" vertical="center"/>
    </xf>
    <xf numFmtId="0" fontId="1" fillId="4" borderId="21" xfId="2" applyFont="1" applyFill="1" applyBorder="1" applyAlignment="1">
      <alignment horizontal="center" vertical="center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/>
    </xf>
    <xf numFmtId="0" fontId="2" fillId="2" borderId="40" xfId="2" applyFont="1" applyFill="1" applyBorder="1" applyAlignment="1" applyProtection="1">
      <alignment horizontal="center" vertical="center" wrapText="1"/>
    </xf>
    <xf numFmtId="0" fontId="2" fillId="2" borderId="42" xfId="2" applyFont="1" applyFill="1" applyBorder="1" applyAlignment="1" applyProtection="1">
      <alignment horizontal="center" vertical="center" wrapText="1"/>
    </xf>
    <xf numFmtId="0" fontId="2" fillId="2" borderId="51" xfId="2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 applyProtection="1">
      <alignment horizontal="center" vertical="center" wrapText="1"/>
    </xf>
    <xf numFmtId="0" fontId="2" fillId="2" borderId="51" xfId="2" applyFont="1" applyFill="1" applyBorder="1" applyAlignment="1" applyProtection="1">
      <alignment horizontal="center" vertical="center"/>
    </xf>
    <xf numFmtId="0" fontId="2" fillId="2" borderId="17" xfId="2" applyFont="1" applyFill="1" applyBorder="1" applyAlignment="1" applyProtection="1">
      <alignment horizontal="center" vertical="center"/>
    </xf>
  </cellXfs>
  <cellStyles count="5">
    <cellStyle name="Normal 2" xfId="1"/>
    <cellStyle name="Normal 2 2" xfId="4"/>
    <cellStyle name="Normal 3" xfId="3"/>
    <cellStyle name="Standaard" xfId="0" builtinId="0"/>
    <cellStyle name="Standaard 2" xfId="2"/>
  </cellStyles>
  <dxfs count="0"/>
  <tableStyles count="0" defaultTableStyle="TableStyleMedium2" defaultPivotStyle="PivotStyleLight16"/>
  <colors>
    <mruColors>
      <color rgb="FF99CCFF"/>
      <color rgb="FF55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18" sqref="D18"/>
    </sheetView>
  </sheetViews>
  <sheetFormatPr defaultColWidth="11.42578125" defaultRowHeight="12.75" x14ac:dyDescent="0.2"/>
  <cols>
    <col min="1" max="1" width="33.28515625" style="18" customWidth="1"/>
    <col min="2" max="2" width="15.7109375" style="18" customWidth="1"/>
    <col min="3" max="15" width="12.5703125" style="18" customWidth="1"/>
    <col min="16" max="16" width="8.7109375" style="27" customWidth="1"/>
    <col min="17" max="17" width="30.140625" style="18" customWidth="1"/>
    <col min="18" max="18" width="30.140625" style="19" customWidth="1"/>
    <col min="19" max="19" width="30.140625" style="18" customWidth="1"/>
    <col min="20" max="188" width="9.140625" style="18" customWidth="1"/>
    <col min="189" max="16384" width="11.42578125" style="18"/>
  </cols>
  <sheetData>
    <row r="1" spans="1:19" ht="21" customHeight="1" x14ac:dyDescent="0.2">
      <c r="A1" s="196" t="s">
        <v>818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21" customHeight="1" x14ac:dyDescent="0.2">
      <c r="A2" s="197" t="s">
        <v>822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9" ht="15" customHeight="1" x14ac:dyDescent="0.2">
      <c r="A3" s="32" t="s">
        <v>708</v>
      </c>
    </row>
    <row r="4" spans="1:19" ht="15" customHeight="1" x14ac:dyDescent="0.2">
      <c r="A4" s="33" t="s">
        <v>709</v>
      </c>
      <c r="O4" s="23"/>
      <c r="P4" s="18"/>
      <c r="Q4" s="24"/>
      <c r="S4" s="25"/>
    </row>
    <row r="5" spans="1:19" ht="12" customHeight="1" x14ac:dyDescent="0.2">
      <c r="A5" s="3"/>
      <c r="B5" s="26"/>
      <c r="C5" s="26"/>
      <c r="D5" s="26"/>
      <c r="E5" s="26"/>
      <c r="F5" s="26"/>
      <c r="G5" s="26"/>
      <c r="H5" s="26"/>
      <c r="Q5" s="24"/>
    </row>
    <row r="6" spans="1:19" ht="15" customHeight="1" x14ac:dyDescent="0.2">
      <c r="A6" s="31" t="s">
        <v>706</v>
      </c>
      <c r="B6" s="6"/>
      <c r="C6" s="26"/>
      <c r="D6" s="26"/>
      <c r="E6" s="26"/>
      <c r="F6" s="26"/>
      <c r="G6" s="26"/>
      <c r="H6" s="26"/>
      <c r="Q6" s="24"/>
    </row>
    <row r="7" spans="1:19" ht="15" customHeight="1" x14ac:dyDescent="0.2">
      <c r="A7" s="31" t="s">
        <v>707</v>
      </c>
      <c r="B7" s="6"/>
      <c r="C7" s="26"/>
      <c r="D7" s="26"/>
      <c r="E7" s="26"/>
      <c r="F7" s="26"/>
      <c r="G7" s="26"/>
      <c r="H7" s="26"/>
      <c r="L7" s="28"/>
      <c r="M7" s="28"/>
      <c r="N7" s="28"/>
      <c r="O7" s="28"/>
      <c r="Q7" s="24"/>
    </row>
    <row r="8" spans="1:19" ht="15" customHeight="1" thickBot="1" x14ac:dyDescent="0.25">
      <c r="A8" s="8"/>
      <c r="Q8" s="24"/>
    </row>
    <row r="9" spans="1:19" ht="27.75" customHeight="1" thickBot="1" x14ac:dyDescent="0.25">
      <c r="A9" s="71" t="s">
        <v>690</v>
      </c>
      <c r="B9" s="72" t="s">
        <v>710</v>
      </c>
      <c r="C9" s="71">
        <v>2010</v>
      </c>
      <c r="D9" s="73">
        <v>2011</v>
      </c>
      <c r="E9" s="71">
        <v>2012</v>
      </c>
      <c r="F9" s="74">
        <v>2013</v>
      </c>
      <c r="G9" s="71">
        <v>2014</v>
      </c>
      <c r="H9" s="74">
        <v>2015</v>
      </c>
      <c r="I9" s="71">
        <v>2016</v>
      </c>
      <c r="J9" s="74">
        <v>2017</v>
      </c>
      <c r="K9" s="71">
        <v>2018</v>
      </c>
      <c r="L9" s="74">
        <v>2019</v>
      </c>
      <c r="M9" s="72" t="s">
        <v>695</v>
      </c>
      <c r="N9" s="75">
        <v>2021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19" ht="24" customHeight="1" thickBot="1" x14ac:dyDescent="0.25">
      <c r="A10" s="76" t="s">
        <v>666</v>
      </c>
      <c r="B10" s="77" t="s">
        <v>666</v>
      </c>
      <c r="C10" s="78">
        <f>SUM(C14:C16,C18,C20:C30,C32:C36,C38,C40:C94,C96:C130,C132:C178,C180:C194,C196,C198:C199,C205)</f>
        <v>10332</v>
      </c>
      <c r="D10" s="79">
        <f t="shared" ref="D10:F10" si="0">SUM(D14:D16,D18,D20:D30,D32:D36,D38,D40:D94,D96:D130,D132:D178,D180:D194,D196,D198:D199,D205)</f>
        <v>30417</v>
      </c>
      <c r="E10" s="80">
        <f t="shared" si="0"/>
        <v>39684</v>
      </c>
      <c r="F10" s="79">
        <f t="shared" si="0"/>
        <v>33438</v>
      </c>
      <c r="G10" s="80">
        <f t="shared" ref="G10:K10" si="1">SUM(G14:G16,G18,G20:G22,G24:G30,G32:G36,G38,G40:G94,G96:G130,G132:G178,G180:G194,G196,G198:G199,G205)</f>
        <v>18003</v>
      </c>
      <c r="H10" s="79">
        <f t="shared" si="1"/>
        <v>11382</v>
      </c>
      <c r="I10" s="80">
        <f t="shared" si="1"/>
        <v>7608</v>
      </c>
      <c r="J10" s="79">
        <f t="shared" si="1"/>
        <v>9322</v>
      </c>
      <c r="K10" s="80">
        <f t="shared" si="1"/>
        <v>5053</v>
      </c>
      <c r="L10" s="79">
        <f t="shared" ref="L10" si="2">SUM(L14:L16,L18,L20:L22,L24:L30,L32:L36,L38,L40:L94,L96:L130,L132:L178,L180:L194,L196,L198:L199,L205)</f>
        <v>4562</v>
      </c>
      <c r="M10" s="80">
        <f>SUM(M14:M16,M18,M20:M22,M24:M30,M32:M38,M40:M94,M96:M130,M132:M178,M180:M194,M196,M198:M199,M205)</f>
        <v>4290</v>
      </c>
      <c r="N10" s="79">
        <v>3597</v>
      </c>
      <c r="O10" s="81">
        <f>'2022_Tot_Mois-Maand'!O10</f>
        <v>3740</v>
      </c>
      <c r="P10" s="10"/>
      <c r="Q10" s="56"/>
      <c r="R10" s="57"/>
      <c r="S10" s="58"/>
    </row>
    <row r="11" spans="1:19" ht="24" customHeight="1" thickBot="1" x14ac:dyDescent="0.25">
      <c r="A11" s="82" t="s">
        <v>679</v>
      </c>
      <c r="B11" s="83" t="s">
        <v>667</v>
      </c>
      <c r="C11" s="78">
        <f t="shared" ref="C11" si="3">C10-C205</f>
        <v>10102</v>
      </c>
      <c r="D11" s="79">
        <f t="shared" ref="D11" si="4">D10-D205</f>
        <v>29824</v>
      </c>
      <c r="E11" s="80">
        <f t="shared" ref="E11" si="5">E10-E205</f>
        <v>38883</v>
      </c>
      <c r="F11" s="79">
        <f t="shared" ref="F11" si="6">F10-F205</f>
        <v>32962</v>
      </c>
      <c r="G11" s="80">
        <f t="shared" ref="G11" si="7">G10-G205</f>
        <v>17780</v>
      </c>
      <c r="H11" s="79">
        <f t="shared" ref="H11" si="8">H10-H205</f>
        <v>11215</v>
      </c>
      <c r="I11" s="80">
        <f t="shared" ref="I11" si="9">I10-I205</f>
        <v>7522</v>
      </c>
      <c r="J11" s="79">
        <f t="shared" ref="J11" si="10">J10-J205</f>
        <v>9235</v>
      </c>
      <c r="K11" s="80">
        <f t="shared" ref="K11" si="11">K10-K205</f>
        <v>4980</v>
      </c>
      <c r="L11" s="79">
        <f t="shared" ref="L11" si="12">L10-L205</f>
        <v>4532</v>
      </c>
      <c r="M11" s="80">
        <f t="shared" ref="M11" si="13">M10-M205</f>
        <v>4268</v>
      </c>
      <c r="N11" s="79">
        <v>3580</v>
      </c>
      <c r="O11" s="81">
        <f>'2022_Tot_Mois-Maand'!O11</f>
        <v>3725</v>
      </c>
      <c r="P11" s="10"/>
      <c r="Q11" s="59"/>
      <c r="R11" s="57"/>
      <c r="S11" s="58"/>
    </row>
    <row r="12" spans="1:19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19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19" ht="15" customHeight="1" x14ac:dyDescent="0.2">
      <c r="A14" s="88" t="s">
        <v>295</v>
      </c>
      <c r="B14" s="89" t="s">
        <v>299</v>
      </c>
      <c r="C14" s="90">
        <f>'2010-2022_9bis'!C14+'2010-2022_9ter'!C14+'2010-2014_9alinéa3'!C14</f>
        <v>0</v>
      </c>
      <c r="D14" s="91">
        <f>'2010-2022_9bis'!D14+'2010-2022_9ter'!D14+'2010-2014_9alinéa3'!D14</f>
        <v>0</v>
      </c>
      <c r="E14" s="91">
        <f>'2010-2022_9bis'!E14+'2010-2022_9ter'!E14+'2010-2014_9alinéa3'!E14</f>
        <v>0</v>
      </c>
      <c r="F14" s="91">
        <f>'2010-2022_9bis'!F14+'2010-2022_9ter'!F14+'2010-2014_9alinéa3'!F14</f>
        <v>0</v>
      </c>
      <c r="G14" s="91">
        <f>'2010-2022_9bis'!G14+'2010-2022_9ter'!G14+'2010-2014_9alinéa3'!G14</f>
        <v>0</v>
      </c>
      <c r="H14" s="91">
        <f>'2010-2022_9bis'!H14+'2010-2022_9ter'!H14</f>
        <v>0</v>
      </c>
      <c r="I14" s="91">
        <f>'2010-2022_9bis'!I14+'2010-2022_9ter'!I14</f>
        <v>0</v>
      </c>
      <c r="J14" s="92">
        <f>'2010-2022_9bis'!J14+'2010-2022_9ter'!J14</f>
        <v>0</v>
      </c>
      <c r="K14" s="92">
        <f>'2010-2022_9bis'!K14+'2010-2022_9ter'!K14</f>
        <v>0</v>
      </c>
      <c r="L14" s="92">
        <f>'2010-2022_9bis'!L14+'2010-2022_9ter'!L14</f>
        <v>0</v>
      </c>
      <c r="M14" s="92">
        <f>'2010-2022_9bis'!M14+'2010-2022_9ter'!M14</f>
        <v>0</v>
      </c>
      <c r="N14" s="92">
        <v>0</v>
      </c>
      <c r="O14" s="174">
        <f>'2022_Tot_Mois-Maand'!O14</f>
        <v>0</v>
      </c>
      <c r="P14" s="10"/>
      <c r="Q14" s="60" t="s">
        <v>296</v>
      </c>
      <c r="R14" s="61" t="s">
        <v>297</v>
      </c>
      <c r="S14" s="62" t="s">
        <v>298</v>
      </c>
    </row>
    <row r="15" spans="1:19" ht="15" customHeight="1" x14ac:dyDescent="0.2">
      <c r="A15" s="94" t="s">
        <v>360</v>
      </c>
      <c r="B15" s="95" t="s">
        <v>361</v>
      </c>
      <c r="C15" s="96">
        <f>'2010-2022_9bis'!C15+'2010-2022_9ter'!C15+'2010-2014_9alinéa3'!C15</f>
        <v>1</v>
      </c>
      <c r="D15" s="70">
        <f>'2010-2022_9bis'!D15+'2010-2022_9ter'!D15+'2010-2014_9alinéa3'!D15</f>
        <v>0</v>
      </c>
      <c r="E15" s="70">
        <f>'2010-2022_9bis'!E15+'2010-2022_9ter'!E15+'2010-2014_9alinéa3'!E15</f>
        <v>1</v>
      </c>
      <c r="F15" s="70">
        <f>'2010-2022_9bis'!F15+'2010-2022_9ter'!F15+'2010-2014_9alinéa3'!F15</f>
        <v>0</v>
      </c>
      <c r="G15" s="70">
        <f>'2010-2022_9bis'!G15+'2010-2022_9ter'!G15+'2010-2014_9alinéa3'!G15</f>
        <v>0</v>
      </c>
      <c r="H15" s="70">
        <f>'2010-2022_9bis'!H15+'2010-2022_9ter'!H15</f>
        <v>0</v>
      </c>
      <c r="I15" s="70">
        <f>'2010-2022_9bis'!I15+'2010-2022_9ter'!I15</f>
        <v>0</v>
      </c>
      <c r="J15" s="40">
        <f>'2010-2022_9bis'!J15+'2010-2022_9ter'!J15</f>
        <v>0</v>
      </c>
      <c r="K15" s="40">
        <f>'2010-2022_9bis'!K15+'2010-2022_9ter'!K15</f>
        <v>0</v>
      </c>
      <c r="L15" s="40">
        <f>'2010-2022_9bis'!L15+'2010-2022_9ter'!L15</f>
        <v>0</v>
      </c>
      <c r="M15" s="40">
        <f>'2010-2022_9bis'!M15+'2010-2022_9ter'!M15</f>
        <v>0</v>
      </c>
      <c r="N15" s="40">
        <v>0</v>
      </c>
      <c r="O15" s="175">
        <f>'2022_Tot_Mois-Maand'!O15</f>
        <v>0</v>
      </c>
      <c r="P15" s="10"/>
      <c r="Q15" s="60" t="s">
        <v>360</v>
      </c>
      <c r="R15" s="61" t="s">
        <v>360</v>
      </c>
      <c r="S15" s="62" t="s">
        <v>360</v>
      </c>
    </row>
    <row r="16" spans="1:19" ht="15" customHeight="1" thickBot="1" x14ac:dyDescent="0.25">
      <c r="A16" s="98" t="s">
        <v>448</v>
      </c>
      <c r="B16" s="99" t="s">
        <v>452</v>
      </c>
      <c r="C16" s="100">
        <f>'2010-2022_9bis'!C16+'2010-2022_9ter'!C16+'2010-2014_9alinéa3'!C16</f>
        <v>0</v>
      </c>
      <c r="D16" s="101">
        <f>'2010-2022_9bis'!D16+'2010-2022_9ter'!D16+'2010-2014_9alinéa3'!D16</f>
        <v>0</v>
      </c>
      <c r="E16" s="101">
        <f>'2010-2022_9bis'!E16+'2010-2022_9ter'!E16+'2010-2014_9alinéa3'!E16</f>
        <v>2</v>
      </c>
      <c r="F16" s="101">
        <f>'2010-2022_9bis'!F16+'2010-2022_9ter'!F16+'2010-2014_9alinéa3'!F16</f>
        <v>0</v>
      </c>
      <c r="G16" s="101">
        <f>'2010-2022_9bis'!G16+'2010-2022_9ter'!G16+'2010-2014_9alinéa3'!G16</f>
        <v>0</v>
      </c>
      <c r="H16" s="101">
        <f>'2010-2022_9bis'!H16+'2010-2022_9ter'!H16</f>
        <v>1</v>
      </c>
      <c r="I16" s="101">
        <f>'2010-2022_9bis'!I16+'2010-2022_9ter'!I16</f>
        <v>0</v>
      </c>
      <c r="J16" s="102">
        <f>'2010-2022_9bis'!J16+'2010-2022_9ter'!J16</f>
        <v>0</v>
      </c>
      <c r="K16" s="102">
        <f>'2010-2022_9bis'!K16+'2010-2022_9ter'!K16</f>
        <v>0</v>
      </c>
      <c r="L16" s="102">
        <f>'2010-2022_9bis'!L16+'2010-2022_9ter'!L16</f>
        <v>0</v>
      </c>
      <c r="M16" s="102">
        <f>'2010-2022_9bis'!M16+'2010-2022_9ter'!M16</f>
        <v>0</v>
      </c>
      <c r="N16" s="102">
        <v>0</v>
      </c>
      <c r="O16" s="176">
        <f>'2022_Tot_Mois-Maand'!O16</f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f>'2010-2022_9bis'!C18+'2010-2022_9ter'!C18+'2010-2014_9alinéa3'!C18</f>
        <v>0</v>
      </c>
      <c r="D18" s="107">
        <f>'2010-2022_9bis'!D18+'2010-2022_9ter'!D18+'2010-2014_9alinéa3'!D18</f>
        <v>1</v>
      </c>
      <c r="E18" s="107">
        <f>'2010-2022_9bis'!E18+'2010-2022_9ter'!E18+'2010-2014_9alinéa3'!E18</f>
        <v>0</v>
      </c>
      <c r="F18" s="107">
        <f>'2010-2022_9bis'!F18+'2010-2022_9ter'!F18+'2010-2014_9alinéa3'!F18</f>
        <v>0</v>
      </c>
      <c r="G18" s="107">
        <f>'2010-2022_9bis'!G18+'2010-2022_9ter'!G18+'2010-2014_9alinéa3'!G18</f>
        <v>0</v>
      </c>
      <c r="H18" s="107">
        <f>'2010-2022_9bis'!H18+'2010-2022_9ter'!H18</f>
        <v>0</v>
      </c>
      <c r="I18" s="107">
        <f>'2010-2022_9bis'!I18+'2010-2022_9ter'!I18</f>
        <v>0</v>
      </c>
      <c r="J18" s="108">
        <f>'2010-2022_9bis'!J18+'2010-2022_9ter'!J18</f>
        <v>0</v>
      </c>
      <c r="K18" s="108">
        <f>'2010-2022_9bis'!K18+'2010-2022_9ter'!K18</f>
        <v>0</v>
      </c>
      <c r="L18" s="108">
        <f>'2010-2022_9bis'!L18+'2010-2022_9ter'!L18</f>
        <v>0</v>
      </c>
      <c r="M18" s="108">
        <f>'2010-2022_9bis'!M18+'2010-2022_9ter'!M18</f>
        <v>0</v>
      </c>
      <c r="N18" s="108">
        <v>0</v>
      </c>
      <c r="O18" s="178">
        <f>'2022_Tot_Mois-Maand'!O18</f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f>'2010-2022_9bis'!C20+'2010-2022_9ter'!C20+'2010-2014_9alinéa3'!C20</f>
        <v>108</v>
      </c>
      <c r="D20" s="91">
        <f>'2010-2022_9bis'!D20+'2010-2022_9ter'!D20+'2010-2014_9alinéa3'!D20</f>
        <v>286</v>
      </c>
      <c r="E20" s="91">
        <f>'2010-2022_9bis'!E20+'2010-2022_9ter'!E20+'2010-2014_9alinéa3'!E20</f>
        <v>1085</v>
      </c>
      <c r="F20" s="91">
        <f>'2010-2022_9bis'!F20+'2010-2022_9ter'!F20+'2010-2014_9alinéa3'!F20</f>
        <v>992</v>
      </c>
      <c r="G20" s="91">
        <f>'2010-2022_9bis'!G20+'2010-2022_9ter'!G20+'2010-2014_9alinéa3'!G20</f>
        <v>612</v>
      </c>
      <c r="H20" s="91">
        <f>'2010-2022_9bis'!H20+'2010-2022_9ter'!H20</f>
        <v>369</v>
      </c>
      <c r="I20" s="91">
        <f>'2010-2022_9bis'!I20+'2010-2022_9ter'!I20</f>
        <v>286</v>
      </c>
      <c r="J20" s="92">
        <f>'2010-2022_9bis'!J20+'2010-2022_9ter'!J20</f>
        <v>427</v>
      </c>
      <c r="K20" s="92">
        <f>'2010-2022_9bis'!K20+'2010-2022_9ter'!K20</f>
        <v>267</v>
      </c>
      <c r="L20" s="92">
        <f>'2010-2022_9bis'!L20+'2010-2022_9ter'!L20</f>
        <v>233</v>
      </c>
      <c r="M20" s="92">
        <f>'2010-2022_9bis'!M20+'2010-2022_9ter'!M20</f>
        <v>335</v>
      </c>
      <c r="N20" s="92">
        <v>275</v>
      </c>
      <c r="O20" s="174">
        <f>'2022_Tot_Mois-Maand'!O20</f>
        <v>287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f>'2010-2022_9bis'!C21+'2010-2022_9ter'!C21+'2010-2014_9alinéa3'!C21</f>
        <v>37</v>
      </c>
      <c r="D21" s="70">
        <f>'2010-2022_9bis'!D21+'2010-2022_9ter'!D21+'2010-2014_9alinéa3'!D21</f>
        <v>29</v>
      </c>
      <c r="E21" s="70">
        <f>'2010-2022_9bis'!E21+'2010-2022_9ter'!E21+'2010-2014_9alinéa3'!E21</f>
        <v>59</v>
      </c>
      <c r="F21" s="70">
        <f>'2010-2022_9bis'!F21+'2010-2022_9ter'!F21+'2010-2014_9alinéa3'!F21</f>
        <v>125</v>
      </c>
      <c r="G21" s="70">
        <f>'2010-2022_9bis'!G21+'2010-2022_9ter'!G21+'2010-2014_9alinéa3'!G21</f>
        <v>49</v>
      </c>
      <c r="H21" s="70">
        <f>'2010-2022_9bis'!H21+'2010-2022_9ter'!H21</f>
        <v>27</v>
      </c>
      <c r="I21" s="70">
        <f>'2010-2022_9bis'!I21+'2010-2022_9ter'!I21</f>
        <v>23</v>
      </c>
      <c r="J21" s="40">
        <f>'2010-2022_9bis'!J21+'2010-2022_9ter'!J21</f>
        <v>12</v>
      </c>
      <c r="K21" s="40">
        <f>'2010-2022_9bis'!K21+'2010-2022_9ter'!K21</f>
        <v>13</v>
      </c>
      <c r="L21" s="40">
        <f>'2010-2022_9bis'!L21+'2010-2022_9ter'!L21</f>
        <v>5</v>
      </c>
      <c r="M21" s="40">
        <f>'2010-2022_9bis'!M21+'2010-2022_9ter'!M21</f>
        <v>6</v>
      </c>
      <c r="N21" s="40">
        <v>12</v>
      </c>
      <c r="O21" s="175">
        <f>'2022_Tot_Mois-Maand'!O21</f>
        <v>7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f>'2010-2022_9bis'!C22+'2010-2022_9ter'!C22+'2010-2014_9alinéa3'!C22</f>
        <v>92</v>
      </c>
      <c r="D22" s="70">
        <f>'2010-2022_9bis'!D22+'2010-2022_9ter'!D22+'2010-2014_9alinéa3'!D22</f>
        <v>217</v>
      </c>
      <c r="E22" s="70">
        <f>'2010-2022_9bis'!E22+'2010-2022_9ter'!E22+'2010-2014_9alinéa3'!E22</f>
        <v>489</v>
      </c>
      <c r="F22" s="70">
        <f>'2010-2022_9bis'!F22+'2010-2022_9ter'!F22+'2010-2014_9alinéa3'!F22</f>
        <v>477</v>
      </c>
      <c r="G22" s="70">
        <f>'2010-2022_9bis'!G22+'2010-2022_9ter'!G22+'2010-2014_9alinéa3'!G22</f>
        <v>225</v>
      </c>
      <c r="H22" s="70">
        <f>'2010-2022_9bis'!H22+'2010-2022_9ter'!H22</f>
        <v>143</v>
      </c>
      <c r="I22" s="70">
        <f>'2010-2022_9bis'!I22+'2010-2022_9ter'!I22</f>
        <v>62</v>
      </c>
      <c r="J22" s="40">
        <f>'2010-2022_9bis'!J22+'2010-2022_9ter'!J22</f>
        <v>133</v>
      </c>
      <c r="K22" s="40">
        <f>'2010-2022_9bis'!K22+'2010-2022_9ter'!K22</f>
        <v>78</v>
      </c>
      <c r="L22" s="40">
        <f>'2010-2022_9bis'!L22+'2010-2022_9ter'!L22</f>
        <v>69</v>
      </c>
      <c r="M22" s="40">
        <f>'2010-2022_9bis'!M22+'2010-2022_9ter'!M22</f>
        <v>32</v>
      </c>
      <c r="N22" s="40">
        <v>15</v>
      </c>
      <c r="O22" s="175">
        <f>'2022_Tot_Mois-Maand'!O22</f>
        <v>26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112" t="s">
        <v>264</v>
      </c>
      <c r="B23" s="113" t="s">
        <v>268</v>
      </c>
      <c r="C23" s="96">
        <f>'2010-2022_9bis'!C23+'2010-2022_9ter'!C23+'2010-2014_9alinéa3'!C23</f>
        <v>28</v>
      </c>
      <c r="D23" s="70">
        <f>'2010-2022_9bis'!D23+'2010-2022_9ter'!D23+'2010-2014_9alinéa3'!D23</f>
        <v>39</v>
      </c>
      <c r="E23" s="70">
        <f>'2010-2022_9bis'!E23+'2010-2022_9ter'!E23+'2010-2014_9alinéa3'!E23</f>
        <v>49</v>
      </c>
      <c r="F23" s="70">
        <f>'2010-2022_9bis'!F23+'2010-2022_9ter'!F23+'2010-2014_9alinéa3'!F23</f>
        <v>0</v>
      </c>
      <c r="G23" s="41" t="s">
        <v>705</v>
      </c>
      <c r="H23" s="41" t="s">
        <v>705</v>
      </c>
      <c r="I23" s="41" t="s">
        <v>705</v>
      </c>
      <c r="J23" s="41" t="s">
        <v>705</v>
      </c>
      <c r="K23" s="41" t="s">
        <v>705</v>
      </c>
      <c r="L23" s="41" t="s">
        <v>705</v>
      </c>
      <c r="M23" s="41" t="s">
        <v>705</v>
      </c>
      <c r="N23" s="41" t="s">
        <v>705</v>
      </c>
      <c r="O23" s="114" t="s">
        <v>705</v>
      </c>
      <c r="P23" s="10"/>
      <c r="Q23" s="63" t="s">
        <v>265</v>
      </c>
      <c r="R23" s="44" t="s">
        <v>266</v>
      </c>
      <c r="S23" s="64" t="s">
        <v>267</v>
      </c>
    </row>
    <row r="24" spans="1:19" ht="15" customHeight="1" x14ac:dyDescent="0.2">
      <c r="A24" s="94" t="s">
        <v>724</v>
      </c>
      <c r="B24" s="95" t="s">
        <v>385</v>
      </c>
      <c r="C24" s="96">
        <f>'2010-2022_9bis'!C24+'2010-2022_9ter'!C24+'2010-2014_9alinéa3'!C24</f>
        <v>33</v>
      </c>
      <c r="D24" s="70">
        <f>'2010-2022_9bis'!D24+'2010-2022_9ter'!D24+'2010-2014_9alinéa3'!D24</f>
        <v>76</v>
      </c>
      <c r="E24" s="70">
        <f>'2010-2022_9bis'!E24+'2010-2022_9ter'!E24+'2010-2014_9alinéa3'!E24</f>
        <v>87</v>
      </c>
      <c r="F24" s="70">
        <f>'2010-2022_9bis'!F24+'2010-2022_9ter'!F24+'2010-2014_9alinéa3'!F24</f>
        <v>71</v>
      </c>
      <c r="G24" s="70">
        <f>'2010-2022_9bis'!G24+'2010-2022_9ter'!G24+'2010-2014_9alinéa3'!G24</f>
        <v>24</v>
      </c>
      <c r="H24" s="70">
        <f>'2010-2022_9bis'!H24+'2010-2022_9ter'!H24</f>
        <v>24</v>
      </c>
      <c r="I24" s="70">
        <f>'2010-2022_9bis'!I24+'2010-2022_9ter'!I24</f>
        <v>9</v>
      </c>
      <c r="J24" s="40">
        <f>'2010-2022_9bis'!J24+'2010-2022_9ter'!J24</f>
        <v>12</v>
      </c>
      <c r="K24" s="40">
        <f>'2010-2022_9bis'!K24+'2010-2022_9ter'!K24</f>
        <v>4</v>
      </c>
      <c r="L24" s="40">
        <f>'2010-2022_9bis'!L24+'2010-2022_9ter'!L24</f>
        <v>3</v>
      </c>
      <c r="M24" s="40">
        <f>'2010-2022_9bis'!M24+'2010-2022_9ter'!M24</f>
        <v>0</v>
      </c>
      <c r="N24" s="40">
        <v>5</v>
      </c>
      <c r="O24" s="175">
        <f>'2022_Tot_Mois-Maand'!O23</f>
        <v>5</v>
      </c>
      <c r="P24" s="10"/>
      <c r="Q24" s="60" t="s">
        <v>722</v>
      </c>
      <c r="R24" s="61" t="s">
        <v>723</v>
      </c>
      <c r="S24" s="62" t="s">
        <v>724</v>
      </c>
    </row>
    <row r="25" spans="1:19" ht="15" customHeight="1" x14ac:dyDescent="0.2">
      <c r="A25" s="94" t="s">
        <v>762</v>
      </c>
      <c r="B25" s="95" t="s">
        <v>412</v>
      </c>
      <c r="C25" s="96">
        <f>'2010-2022_9bis'!C25+'2010-2022_9ter'!C25+'2010-2014_9alinéa3'!C25</f>
        <v>21</v>
      </c>
      <c r="D25" s="70">
        <f>'2010-2022_9bis'!D25+'2010-2022_9ter'!D25+'2010-2014_9alinéa3'!D25</f>
        <v>45</v>
      </c>
      <c r="E25" s="70">
        <f>'2010-2022_9bis'!E25+'2010-2022_9ter'!E25+'2010-2014_9alinéa3'!E25</f>
        <v>101</v>
      </c>
      <c r="F25" s="70">
        <f>'2010-2022_9bis'!F25+'2010-2022_9ter'!F25+'2010-2014_9alinéa3'!F25</f>
        <v>69</v>
      </c>
      <c r="G25" s="70">
        <f>'2010-2022_9bis'!G25+'2010-2022_9ter'!G25+'2010-2014_9alinéa3'!G25</f>
        <v>30</v>
      </c>
      <c r="H25" s="70">
        <f>'2010-2022_9bis'!H25+'2010-2022_9ter'!H25</f>
        <v>40</v>
      </c>
      <c r="I25" s="70">
        <f>'2010-2022_9bis'!I25+'2010-2022_9ter'!I25</f>
        <v>22</v>
      </c>
      <c r="J25" s="40">
        <f>'2010-2022_9bis'!J25+'2010-2022_9ter'!J25</f>
        <v>36</v>
      </c>
      <c r="K25" s="40">
        <f>'2010-2022_9bis'!K25+'2010-2022_9ter'!K25</f>
        <v>2</v>
      </c>
      <c r="L25" s="40">
        <f>'2010-2022_9bis'!L25+'2010-2022_9ter'!L25</f>
        <v>15</v>
      </c>
      <c r="M25" s="40">
        <f>'2010-2022_9bis'!M25+'2010-2022_9ter'!M25</f>
        <v>10</v>
      </c>
      <c r="N25" s="40">
        <v>1</v>
      </c>
      <c r="O25" s="175">
        <f>'2022_Tot_Mois-Maand'!O24</f>
        <v>0</v>
      </c>
      <c r="P25" s="10"/>
      <c r="Q25" s="60" t="s">
        <v>411</v>
      </c>
      <c r="R25" s="61" t="s">
        <v>411</v>
      </c>
      <c r="S25" s="62" t="s">
        <v>411</v>
      </c>
    </row>
    <row r="26" spans="1:19" ht="15" customHeight="1" x14ac:dyDescent="0.2">
      <c r="A26" s="112" t="s">
        <v>763</v>
      </c>
      <c r="B26" s="113" t="s">
        <v>503</v>
      </c>
      <c r="C26" s="96">
        <f>'2010-2022_9bis'!C26+'2010-2022_9ter'!C26+'2010-2014_9alinéa3'!C26</f>
        <v>896</v>
      </c>
      <c r="D26" s="70">
        <f>'2010-2022_9bis'!D26+'2010-2022_9ter'!D26+'2010-2014_9alinéa3'!D26</f>
        <v>2072</v>
      </c>
      <c r="E26" s="70">
        <f>'2010-2022_9bis'!E26+'2010-2022_9ter'!E26+'2010-2014_9alinéa3'!E26</f>
        <v>4296</v>
      </c>
      <c r="F26" s="70">
        <f>'2010-2022_9bis'!F26+'2010-2022_9ter'!F26+'2010-2014_9alinéa3'!F26</f>
        <v>4165</v>
      </c>
      <c r="G26" s="70">
        <f>'2010-2022_9bis'!G26+'2010-2022_9ter'!G26+'2010-2014_9alinéa3'!G26</f>
        <v>2270</v>
      </c>
      <c r="H26" s="70">
        <f>'2010-2022_9bis'!H26+'2010-2022_9ter'!H26</f>
        <v>603</v>
      </c>
      <c r="I26" s="70">
        <f>'2010-2022_9bis'!I26+'2010-2022_9ter'!I26</f>
        <v>518</v>
      </c>
      <c r="J26" s="40">
        <f>'2010-2022_9bis'!J26+'2010-2022_9ter'!J26</f>
        <v>553</v>
      </c>
      <c r="K26" s="40">
        <f>'2010-2022_9bis'!K26+'2010-2022_9ter'!K26</f>
        <v>283</v>
      </c>
      <c r="L26" s="40">
        <f>'2010-2022_9bis'!L26+'2010-2022_9ter'!L26</f>
        <v>213</v>
      </c>
      <c r="M26" s="40">
        <f>'2010-2022_9bis'!M26+'2010-2022_9ter'!M26</f>
        <v>114</v>
      </c>
      <c r="N26" s="40">
        <v>116</v>
      </c>
      <c r="O26" s="175">
        <f>'2022_Tot_Mois-Maand'!O25</f>
        <v>93</v>
      </c>
      <c r="P26" s="10"/>
      <c r="Q26" s="60" t="s">
        <v>725</v>
      </c>
      <c r="R26" s="61" t="s">
        <v>502</v>
      </c>
      <c r="S26" s="62" t="s">
        <v>726</v>
      </c>
    </row>
    <row r="27" spans="1:19" ht="15" customHeight="1" x14ac:dyDescent="0.2">
      <c r="A27" s="112" t="s">
        <v>536</v>
      </c>
      <c r="B27" s="113" t="s">
        <v>540</v>
      </c>
      <c r="C27" s="96">
        <f>'2010-2022_9bis'!C27+'2010-2022_9ter'!C27+'2010-2014_9alinéa3'!C27</f>
        <v>499</v>
      </c>
      <c r="D27" s="70">
        <f>'2010-2022_9bis'!D27+'2010-2022_9ter'!D27+'2010-2014_9alinéa3'!D27</f>
        <v>1916</v>
      </c>
      <c r="E27" s="70">
        <f>'2010-2022_9bis'!E27+'2010-2022_9ter'!E27+'2010-2014_9alinéa3'!E27</f>
        <v>2761</v>
      </c>
      <c r="F27" s="70">
        <f>'2010-2022_9bis'!F27+'2010-2022_9ter'!F27+'2010-2014_9alinéa3'!F27</f>
        <v>2832</v>
      </c>
      <c r="G27" s="70">
        <f>'2010-2022_9bis'!G27+'2010-2022_9ter'!G27+'2010-2014_9alinéa3'!G27</f>
        <v>1452</v>
      </c>
      <c r="H27" s="70">
        <f>'2010-2022_9bis'!H27+'2010-2022_9ter'!H27</f>
        <v>628</v>
      </c>
      <c r="I27" s="70">
        <f>'2010-2022_9bis'!I27+'2010-2022_9ter'!I27</f>
        <v>572</v>
      </c>
      <c r="J27" s="40">
        <f>'2010-2022_9bis'!J27+'2010-2022_9ter'!J27</f>
        <v>665</v>
      </c>
      <c r="K27" s="40">
        <f>'2010-2022_9bis'!K27+'2010-2022_9ter'!K27</f>
        <v>365</v>
      </c>
      <c r="L27" s="40">
        <f>'2010-2022_9bis'!L27+'2010-2022_9ter'!L27</f>
        <v>202</v>
      </c>
      <c r="M27" s="40">
        <f>'2010-2022_9bis'!M27+'2010-2022_9ter'!M27</f>
        <v>162</v>
      </c>
      <c r="N27" s="40">
        <v>129</v>
      </c>
      <c r="O27" s="175">
        <f>'2022_Tot_Mois-Maand'!O26</f>
        <v>71</v>
      </c>
      <c r="P27" s="10"/>
      <c r="Q27" s="60" t="s">
        <v>537</v>
      </c>
      <c r="R27" s="61" t="s">
        <v>538</v>
      </c>
      <c r="S27" s="62" t="s">
        <v>539</v>
      </c>
    </row>
    <row r="28" spans="1:19" ht="15" customHeight="1" x14ac:dyDescent="0.2">
      <c r="A28" s="112" t="s">
        <v>645</v>
      </c>
      <c r="B28" s="113" t="s">
        <v>646</v>
      </c>
      <c r="C28" s="96">
        <f>'2010-2022_9bis'!C28+'2010-2022_9ter'!C28+'2010-2014_9alinéa3'!C28</f>
        <v>698</v>
      </c>
      <c r="D28" s="70">
        <f>'2010-2022_9bis'!D28+'2010-2022_9ter'!D28+'2010-2014_9alinéa3'!D28</f>
        <v>3730</v>
      </c>
      <c r="E28" s="70">
        <f>'2010-2022_9bis'!E28+'2010-2022_9ter'!E28+'2010-2014_9alinéa3'!E28</f>
        <v>4672</v>
      </c>
      <c r="F28" s="70">
        <f>'2010-2022_9bis'!F28+'2010-2022_9ter'!F28+'2010-2014_9alinéa3'!F28</f>
        <v>3683</v>
      </c>
      <c r="G28" s="70">
        <f>'2010-2022_9bis'!G28+'2010-2022_9ter'!G28+'2010-2014_9alinéa3'!G28</f>
        <v>1849</v>
      </c>
      <c r="H28" s="70">
        <f>'2010-2022_9bis'!H28+'2010-2022_9ter'!H28</f>
        <v>679</v>
      </c>
      <c r="I28" s="70">
        <f>'2010-2022_9bis'!I28+'2010-2022_9ter'!I28</f>
        <v>684</v>
      </c>
      <c r="J28" s="40">
        <f>'2010-2022_9bis'!J28+'2010-2022_9ter'!J28</f>
        <v>754</v>
      </c>
      <c r="K28" s="40">
        <f>'2010-2022_9bis'!K28+'2010-2022_9ter'!K28</f>
        <v>444</v>
      </c>
      <c r="L28" s="40">
        <f>'2010-2022_9bis'!L28+'2010-2022_9ter'!L28</f>
        <v>331</v>
      </c>
      <c r="M28" s="40">
        <f>'2010-2022_9bis'!M28+'2010-2022_9ter'!M28</f>
        <v>235</v>
      </c>
      <c r="N28" s="40">
        <v>135</v>
      </c>
      <c r="O28" s="175">
        <f>'2022_Tot_Mois-Maand'!O27</f>
        <v>83</v>
      </c>
      <c r="P28" s="10"/>
      <c r="Q28" s="60" t="s">
        <v>645</v>
      </c>
      <c r="R28" s="61" t="s">
        <v>645</v>
      </c>
      <c r="S28" s="62" t="s">
        <v>645</v>
      </c>
    </row>
    <row r="29" spans="1:19" ht="15" customHeight="1" x14ac:dyDescent="0.2">
      <c r="A29" s="115" t="s">
        <v>399</v>
      </c>
      <c r="B29" s="95" t="s">
        <v>403</v>
      </c>
      <c r="C29" s="96">
        <f>'2010-2022_9bis'!C29+'2010-2022_9ter'!C29+'2010-2014_9alinéa3'!C29</f>
        <v>162</v>
      </c>
      <c r="D29" s="70">
        <f>'2010-2022_9bis'!D29+'2010-2022_9ter'!D29+'2010-2014_9alinéa3'!D29</f>
        <v>1299</v>
      </c>
      <c r="E29" s="70">
        <f>'2010-2022_9bis'!E29+'2010-2022_9ter'!E29+'2010-2014_9alinéa3'!E29</f>
        <v>1713</v>
      </c>
      <c r="F29" s="70">
        <f>'2010-2022_9bis'!F29+'2010-2022_9ter'!F29+'2010-2014_9alinéa3'!F29</f>
        <v>1703</v>
      </c>
      <c r="G29" s="70">
        <f>'2010-2022_9bis'!G29+'2010-2022_9ter'!G29+'2010-2014_9alinéa3'!G29</f>
        <v>981</v>
      </c>
      <c r="H29" s="70">
        <f>'2010-2022_9bis'!H29+'2010-2022_9ter'!H29</f>
        <v>584</v>
      </c>
      <c r="I29" s="70">
        <f>'2010-2022_9bis'!I29+'2010-2022_9ter'!I29</f>
        <v>413</v>
      </c>
      <c r="J29" s="40">
        <f>'2010-2022_9bis'!J29+'2010-2022_9ter'!J29</f>
        <v>499</v>
      </c>
      <c r="K29" s="40">
        <f>'2010-2022_9bis'!K29+'2010-2022_9ter'!K29</f>
        <v>256</v>
      </c>
      <c r="L29" s="40">
        <f>'2010-2022_9bis'!L29+'2010-2022_9ter'!L29</f>
        <v>168</v>
      </c>
      <c r="M29" s="40">
        <f>'2010-2022_9bis'!M29+'2010-2022_9ter'!M29</f>
        <v>148</v>
      </c>
      <c r="N29" s="40">
        <v>99</v>
      </c>
      <c r="O29" s="175">
        <f>'2022_Tot_Mois-Maand'!O28</f>
        <v>90</v>
      </c>
      <c r="P29" s="10"/>
      <c r="Q29" s="60" t="s">
        <v>400</v>
      </c>
      <c r="R29" s="61" t="s">
        <v>401</v>
      </c>
      <c r="S29" s="62" t="s">
        <v>402</v>
      </c>
    </row>
    <row r="30" spans="1:19" ht="15" customHeight="1" thickBot="1" x14ac:dyDescent="0.25">
      <c r="A30" s="98" t="s">
        <v>615</v>
      </c>
      <c r="B30" s="99" t="s">
        <v>616</v>
      </c>
      <c r="C30" s="100">
        <f>'2010-2022_9bis'!C30+'2010-2022_9ter'!C30+'2010-2014_9alinéa3'!C30</f>
        <v>117</v>
      </c>
      <c r="D30" s="101">
        <f>'2010-2022_9bis'!D30+'2010-2022_9ter'!D30+'2010-2014_9alinéa3'!D30</f>
        <v>298</v>
      </c>
      <c r="E30" s="101">
        <f>'2010-2022_9bis'!E30+'2010-2022_9ter'!E30+'2010-2014_9alinéa3'!E30</f>
        <v>505</v>
      </c>
      <c r="F30" s="101">
        <f>'2010-2022_9bis'!F30+'2010-2022_9ter'!F30+'2010-2014_9alinéa3'!F30</f>
        <v>382</v>
      </c>
      <c r="G30" s="101">
        <f>'2010-2022_9bis'!G30+'2010-2022_9ter'!G30+'2010-2014_9alinéa3'!G30</f>
        <v>209</v>
      </c>
      <c r="H30" s="101">
        <f>'2010-2022_9bis'!H30+'2010-2022_9ter'!H30</f>
        <v>61</v>
      </c>
      <c r="I30" s="101">
        <f>'2010-2022_9bis'!I30+'2010-2022_9ter'!I30</f>
        <v>134</v>
      </c>
      <c r="J30" s="102">
        <f>'2010-2022_9bis'!J30+'2010-2022_9ter'!J30</f>
        <v>162</v>
      </c>
      <c r="K30" s="102">
        <f>'2010-2022_9bis'!K30+'2010-2022_9ter'!K30</f>
        <v>91</v>
      </c>
      <c r="L30" s="102">
        <f>'2010-2022_9bis'!L30+'2010-2022_9ter'!L30</f>
        <v>68</v>
      </c>
      <c r="M30" s="102">
        <f>'2010-2022_9bis'!M30+'2010-2022_9ter'!M30</f>
        <v>86</v>
      </c>
      <c r="N30" s="102">
        <v>41</v>
      </c>
      <c r="O30" s="176">
        <f>'2022_Tot_Mois-Maand'!O29</f>
        <v>5</v>
      </c>
      <c r="P30" s="10"/>
      <c r="Q30" s="60" t="s">
        <v>702</v>
      </c>
      <c r="R30" s="61" t="s">
        <v>615</v>
      </c>
      <c r="S30" s="62" t="s">
        <v>615</v>
      </c>
    </row>
    <row r="31" spans="1:19" ht="15" customHeight="1" thickBot="1" x14ac:dyDescent="0.25">
      <c r="A31" s="84" t="s">
        <v>683</v>
      </c>
      <c r="B31" s="85" t="s">
        <v>673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77"/>
      <c r="P31" s="10"/>
      <c r="Q31" s="60"/>
      <c r="R31" s="61"/>
      <c r="S31" s="62"/>
    </row>
    <row r="32" spans="1:19" ht="15" customHeight="1" x14ac:dyDescent="0.2">
      <c r="A32" s="116" t="s">
        <v>10</v>
      </c>
      <c r="B32" s="117" t="s">
        <v>12</v>
      </c>
      <c r="C32" s="90">
        <f>'2010-2022_9bis'!C32+'2010-2022_9ter'!C32+'2010-2014_9alinéa3'!C32</f>
        <v>1</v>
      </c>
      <c r="D32" s="91">
        <f>'2010-2022_9bis'!D32+'2010-2022_9ter'!D32+'2010-2014_9alinéa3'!D32</f>
        <v>1</v>
      </c>
      <c r="E32" s="91">
        <f>'2010-2022_9bis'!E32+'2010-2022_9ter'!E32+'2010-2014_9alinéa3'!E32</f>
        <v>15</v>
      </c>
      <c r="F32" s="91">
        <f>'2010-2022_9bis'!F32+'2010-2022_9ter'!F32+'2010-2014_9alinéa3'!F32</f>
        <v>0</v>
      </c>
      <c r="G32" s="91">
        <f>'2010-2022_9bis'!G32+'2010-2022_9ter'!G32+'2010-2014_9alinéa3'!G32</f>
        <v>0</v>
      </c>
      <c r="H32" s="91">
        <f>'2010-2022_9bis'!H32+'2010-2022_9ter'!H32</f>
        <v>1</v>
      </c>
      <c r="I32" s="91">
        <f>'2010-2022_9bis'!I32+'2010-2022_9ter'!I32</f>
        <v>0</v>
      </c>
      <c r="J32" s="92">
        <f>'2010-2022_9bis'!J32+'2010-2022_9ter'!J32</f>
        <v>0</v>
      </c>
      <c r="K32" s="92">
        <f>'2010-2022_9bis'!K32+'2010-2022_9ter'!K32</f>
        <v>1</v>
      </c>
      <c r="L32" s="92">
        <f>'2010-2022_9bis'!L32+'2010-2022_9ter'!L32</f>
        <v>0</v>
      </c>
      <c r="M32" s="92">
        <f>'2010-2022_9bis'!M32+'2010-2022_9ter'!M32</f>
        <v>0</v>
      </c>
      <c r="N32" s="92">
        <v>0</v>
      </c>
      <c r="O32" s="174">
        <f>'2022_Tot_Mois-Maand'!O31</f>
        <v>0</v>
      </c>
      <c r="P32" s="10"/>
      <c r="Q32" s="60" t="s">
        <v>11</v>
      </c>
      <c r="R32" s="61" t="s">
        <v>11</v>
      </c>
      <c r="S32" s="62" t="s">
        <v>11</v>
      </c>
    </row>
    <row r="33" spans="1:19" ht="15" customHeight="1" x14ac:dyDescent="0.2">
      <c r="A33" s="94" t="s">
        <v>764</v>
      </c>
      <c r="B33" s="95" t="s">
        <v>627</v>
      </c>
      <c r="C33" s="96">
        <f>'2010-2022_9bis'!C33+'2010-2022_9ter'!C33+'2010-2014_9alinéa3'!C33</f>
        <v>0</v>
      </c>
      <c r="D33" s="70">
        <f>'2010-2022_9bis'!D33+'2010-2022_9ter'!D33+'2010-2014_9alinéa3'!D33</f>
        <v>0</v>
      </c>
      <c r="E33" s="70">
        <f>'2010-2022_9bis'!E33+'2010-2022_9ter'!E33+'2010-2014_9alinéa3'!E33</f>
        <v>0</v>
      </c>
      <c r="F33" s="70">
        <f>'2010-2022_9bis'!F33+'2010-2022_9ter'!F33+'2010-2014_9alinéa3'!F33</f>
        <v>0</v>
      </c>
      <c r="G33" s="70">
        <f>'2010-2022_9bis'!G33+'2010-2022_9ter'!G33+'2010-2014_9alinéa3'!G33</f>
        <v>0</v>
      </c>
      <c r="H33" s="70">
        <f>'2010-2022_9bis'!H33+'2010-2022_9ter'!H33</f>
        <v>3</v>
      </c>
      <c r="I33" s="70">
        <f>'2010-2022_9bis'!I33+'2010-2022_9ter'!I33</f>
        <v>0</v>
      </c>
      <c r="J33" s="40">
        <f>'2010-2022_9bis'!J33+'2010-2022_9ter'!J33</f>
        <v>0</v>
      </c>
      <c r="K33" s="40">
        <f>'2010-2022_9bis'!K33+'2010-2022_9ter'!K33</f>
        <v>0</v>
      </c>
      <c r="L33" s="40">
        <f>'2010-2022_9bis'!L33+'2010-2022_9ter'!L33</f>
        <v>0</v>
      </c>
      <c r="M33" s="40">
        <f>'2010-2022_9bis'!M33+'2010-2022_9ter'!M33</f>
        <v>0</v>
      </c>
      <c r="N33" s="40">
        <v>0</v>
      </c>
      <c r="O33" s="175">
        <f>'2022_Tot_Mois-Maand'!O32</f>
        <v>0</v>
      </c>
      <c r="P33" s="10"/>
      <c r="Q33" s="60" t="s">
        <v>727</v>
      </c>
      <c r="R33" s="61" t="s">
        <v>626</v>
      </c>
      <c r="S33" s="62" t="s">
        <v>728</v>
      </c>
    </row>
    <row r="34" spans="1:19" ht="15" customHeight="1" x14ac:dyDescent="0.2">
      <c r="A34" s="94" t="s">
        <v>383</v>
      </c>
      <c r="B34" s="95" t="s">
        <v>384</v>
      </c>
      <c r="C34" s="96">
        <f>'2010-2022_9bis'!C34+'2010-2022_9ter'!C34+'2010-2014_9alinéa3'!C34</f>
        <v>0</v>
      </c>
      <c r="D34" s="70">
        <f>'2010-2022_9bis'!D34+'2010-2022_9ter'!D34+'2010-2014_9alinéa3'!D34</f>
        <v>1</v>
      </c>
      <c r="E34" s="70">
        <f>'2010-2022_9bis'!E34+'2010-2022_9ter'!E34+'2010-2014_9alinéa3'!E34</f>
        <v>2</v>
      </c>
      <c r="F34" s="70">
        <f>'2010-2022_9bis'!F34+'2010-2022_9ter'!F34+'2010-2014_9alinéa3'!F34</f>
        <v>0</v>
      </c>
      <c r="G34" s="70">
        <f>'2010-2022_9bis'!G34+'2010-2022_9ter'!G34+'2010-2014_9alinéa3'!G34</f>
        <v>0</v>
      </c>
      <c r="H34" s="70">
        <f>'2010-2022_9bis'!H34+'2010-2022_9ter'!H34</f>
        <v>0</v>
      </c>
      <c r="I34" s="70">
        <f>'2010-2022_9bis'!I34+'2010-2022_9ter'!I34</f>
        <v>0</v>
      </c>
      <c r="J34" s="40">
        <f>'2010-2022_9bis'!J34+'2010-2022_9ter'!J34</f>
        <v>0</v>
      </c>
      <c r="K34" s="40">
        <f>'2010-2022_9bis'!K34+'2010-2022_9ter'!K34</f>
        <v>1</v>
      </c>
      <c r="L34" s="40">
        <f>'2010-2022_9bis'!L34+'2010-2022_9ter'!L34</f>
        <v>3</v>
      </c>
      <c r="M34" s="40">
        <f>'2010-2022_9bis'!M34+'2010-2022_9ter'!M34</f>
        <v>0</v>
      </c>
      <c r="N34" s="40">
        <v>0</v>
      </c>
      <c r="O34" s="175">
        <f>'2022_Tot_Mois-Maand'!O33</f>
        <v>0</v>
      </c>
      <c r="P34" s="10"/>
      <c r="Q34" s="60" t="s">
        <v>383</v>
      </c>
      <c r="R34" s="61" t="s">
        <v>383</v>
      </c>
      <c r="S34" s="62" t="s">
        <v>383</v>
      </c>
    </row>
    <row r="35" spans="1:19" ht="15" customHeight="1" x14ac:dyDescent="0.2">
      <c r="A35" s="118" t="s">
        <v>765</v>
      </c>
      <c r="B35" s="119" t="s">
        <v>531</v>
      </c>
      <c r="C35" s="96">
        <f>'2010-2022_9bis'!C35+'2010-2022_9ter'!C35+'2010-2014_9alinéa3'!C35</f>
        <v>0</v>
      </c>
      <c r="D35" s="70">
        <f>'2010-2022_9bis'!D35+'2010-2022_9ter'!D35+'2010-2014_9alinéa3'!D35</f>
        <v>0</v>
      </c>
      <c r="E35" s="70">
        <f>'2010-2022_9bis'!E35+'2010-2022_9ter'!E35+'2010-2014_9alinéa3'!E35</f>
        <v>0</v>
      </c>
      <c r="F35" s="70">
        <f>'2010-2022_9bis'!F35+'2010-2022_9ter'!F35+'2010-2014_9alinéa3'!F35</f>
        <v>0</v>
      </c>
      <c r="G35" s="70">
        <f>'2010-2022_9bis'!G35+'2010-2022_9ter'!G35+'2010-2014_9alinéa3'!G35</f>
        <v>0</v>
      </c>
      <c r="H35" s="70">
        <f>'2010-2022_9bis'!H35+'2010-2022_9ter'!H35</f>
        <v>1</v>
      </c>
      <c r="I35" s="70">
        <f>'2010-2022_9bis'!I35+'2010-2022_9ter'!I35</f>
        <v>0</v>
      </c>
      <c r="J35" s="40">
        <f>'2010-2022_9bis'!J35+'2010-2022_9ter'!J35</f>
        <v>0</v>
      </c>
      <c r="K35" s="40">
        <f>'2010-2022_9bis'!K35+'2010-2022_9ter'!K35</f>
        <v>0</v>
      </c>
      <c r="L35" s="40">
        <f>'2010-2022_9bis'!L35+'2010-2022_9ter'!L35</f>
        <v>0</v>
      </c>
      <c r="M35" s="40">
        <f>'2010-2022_9bis'!M35+'2010-2022_9ter'!M35</f>
        <v>1</v>
      </c>
      <c r="N35" s="40">
        <v>0</v>
      </c>
      <c r="O35" s="175">
        <f>'2022_Tot_Mois-Maand'!O34</f>
        <v>0</v>
      </c>
      <c r="P35" s="10"/>
      <c r="Q35" s="60" t="s">
        <v>530</v>
      </c>
      <c r="R35" s="61" t="s">
        <v>530</v>
      </c>
      <c r="S35" s="62" t="s">
        <v>530</v>
      </c>
    </row>
    <row r="36" spans="1:19" ht="15" customHeight="1" x14ac:dyDescent="0.2">
      <c r="A36" s="94" t="s">
        <v>601</v>
      </c>
      <c r="B36" s="95" t="s">
        <v>605</v>
      </c>
      <c r="C36" s="96">
        <f>'2010-2022_9bis'!C36+'2010-2022_9ter'!C36+'2010-2014_9alinéa3'!C36</f>
        <v>272</v>
      </c>
      <c r="D36" s="70">
        <f>'2010-2022_9bis'!D36+'2010-2022_9ter'!D36+'2010-2014_9alinéa3'!D36</f>
        <v>867</v>
      </c>
      <c r="E36" s="70">
        <f>'2010-2022_9bis'!E36+'2010-2022_9ter'!E36+'2010-2014_9alinéa3'!E36</f>
        <v>952</v>
      </c>
      <c r="F36" s="70">
        <f>'2010-2022_9bis'!F36+'2010-2022_9ter'!F36+'2010-2014_9alinéa3'!F36</f>
        <v>766</v>
      </c>
      <c r="G36" s="70">
        <f>'2010-2022_9bis'!G36+'2010-2022_9ter'!G36+'2010-2014_9alinéa3'!G36</f>
        <v>418</v>
      </c>
      <c r="H36" s="70">
        <f>'2010-2022_9bis'!H36+'2010-2022_9ter'!H36</f>
        <v>112</v>
      </c>
      <c r="I36" s="70">
        <f>'2010-2022_9bis'!I36+'2010-2022_9ter'!I36</f>
        <v>155</v>
      </c>
      <c r="J36" s="40">
        <f>'2010-2022_9bis'!J36+'2010-2022_9ter'!J36</f>
        <v>170</v>
      </c>
      <c r="K36" s="40">
        <f>'2010-2022_9bis'!K36+'2010-2022_9ter'!K36</f>
        <v>87</v>
      </c>
      <c r="L36" s="40">
        <f>'2010-2022_9bis'!L36+'2010-2022_9ter'!L36</f>
        <v>79</v>
      </c>
      <c r="M36" s="40">
        <f>'2010-2022_9bis'!M36+'2010-2022_9ter'!M36</f>
        <v>98</v>
      </c>
      <c r="N36" s="40">
        <v>77</v>
      </c>
      <c r="O36" s="175">
        <f>'2022_Tot_Mois-Maand'!O35</f>
        <v>58</v>
      </c>
      <c r="P36" s="10"/>
      <c r="Q36" s="60" t="s">
        <v>602</v>
      </c>
      <c r="R36" s="61" t="s">
        <v>603</v>
      </c>
      <c r="S36" s="62" t="s">
        <v>604</v>
      </c>
    </row>
    <row r="37" spans="1:19" ht="15" customHeight="1" x14ac:dyDescent="0.2">
      <c r="A37" s="112" t="s">
        <v>713</v>
      </c>
      <c r="B37" s="95" t="s">
        <v>228</v>
      </c>
      <c r="C37" s="120" t="s">
        <v>705</v>
      </c>
      <c r="D37" s="41" t="s">
        <v>705</v>
      </c>
      <c r="E37" s="41" t="s">
        <v>705</v>
      </c>
      <c r="F37" s="41" t="s">
        <v>705</v>
      </c>
      <c r="G37" s="41" t="s">
        <v>705</v>
      </c>
      <c r="H37" s="41" t="s">
        <v>705</v>
      </c>
      <c r="I37" s="41" t="s">
        <v>705</v>
      </c>
      <c r="J37" s="41" t="s">
        <v>705</v>
      </c>
      <c r="K37" s="41" t="s">
        <v>705</v>
      </c>
      <c r="L37" s="41" t="s">
        <v>705</v>
      </c>
      <c r="M37" s="42">
        <f>'2010-2022_9bis'!M37+'2010-2022_9ter'!M37</f>
        <v>0</v>
      </c>
      <c r="N37" s="42">
        <v>2</v>
      </c>
      <c r="O37" s="179">
        <f>'2022_Tot_Mois-Maand'!O36</f>
        <v>0</v>
      </c>
      <c r="P37" s="10"/>
      <c r="Q37" s="65" t="s">
        <v>719</v>
      </c>
      <c r="R37" s="43" t="s">
        <v>720</v>
      </c>
      <c r="S37" s="66" t="s">
        <v>721</v>
      </c>
    </row>
    <row r="38" spans="1:19" ht="15" customHeight="1" thickBot="1" x14ac:dyDescent="0.25">
      <c r="A38" s="122" t="s">
        <v>766</v>
      </c>
      <c r="B38" s="123" t="s">
        <v>694</v>
      </c>
      <c r="C38" s="100">
        <f>'2010-2022_9bis'!C38+'2010-2022_9ter'!C38+'2010-2014_9alinéa3'!C37</f>
        <v>0</v>
      </c>
      <c r="D38" s="101">
        <f>'2010-2022_9bis'!D38+'2010-2022_9ter'!D38+'2010-2014_9alinéa3'!D37</f>
        <v>0</v>
      </c>
      <c r="E38" s="101">
        <f>'2010-2022_9bis'!E38+'2010-2022_9ter'!E38+'2010-2014_9alinéa3'!E37</f>
        <v>0</v>
      </c>
      <c r="F38" s="101">
        <f>'2010-2022_9bis'!F38+'2010-2022_9ter'!F38+'2010-2014_9alinéa3'!F37</f>
        <v>0</v>
      </c>
      <c r="G38" s="101">
        <f>'2010-2022_9bis'!G38+'2010-2022_9ter'!G38+'2010-2014_9alinéa3'!G37</f>
        <v>0</v>
      </c>
      <c r="H38" s="101">
        <f>'2010-2022_9bis'!H38+'2010-2022_9ter'!H38</f>
        <v>0</v>
      </c>
      <c r="I38" s="101">
        <f>'2010-2022_9bis'!I38+'2010-2022_9ter'!I38</f>
        <v>0</v>
      </c>
      <c r="J38" s="102">
        <f>'2010-2022_9bis'!J38+'2010-2022_9ter'!J38</f>
        <v>0</v>
      </c>
      <c r="K38" s="102">
        <f>'2010-2022_9bis'!K38+'2010-2022_9ter'!K38</f>
        <v>0</v>
      </c>
      <c r="L38" s="102">
        <f>'2010-2022_9bis'!L38+'2010-2022_9ter'!L38</f>
        <v>0</v>
      </c>
      <c r="M38" s="102">
        <f>'2010-2022_9bis'!M38+'2010-2022_9ter'!M38</f>
        <v>0</v>
      </c>
      <c r="N38" s="102">
        <v>0</v>
      </c>
      <c r="O38" s="176">
        <f>'2022_Tot_Mois-Maand'!O37</f>
        <v>0</v>
      </c>
      <c r="P38" s="10"/>
      <c r="Q38" s="60" t="s">
        <v>729</v>
      </c>
      <c r="R38" s="61" t="s">
        <v>643</v>
      </c>
      <c r="S38" s="62" t="s">
        <v>730</v>
      </c>
    </row>
    <row r="39" spans="1:19" ht="15" customHeight="1" thickBot="1" x14ac:dyDescent="0.25">
      <c r="A39" s="84" t="s">
        <v>684</v>
      </c>
      <c r="B39" s="85" t="s">
        <v>674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77"/>
      <c r="P39" s="10"/>
      <c r="Q39" s="60"/>
      <c r="R39" s="61"/>
      <c r="S39" s="62"/>
    </row>
    <row r="40" spans="1:19" ht="15" customHeight="1" x14ac:dyDescent="0.2">
      <c r="A40" s="116" t="s">
        <v>178</v>
      </c>
      <c r="B40" s="117" t="s">
        <v>182</v>
      </c>
      <c r="C40" s="90">
        <f>'2010-2022_9bis'!C40+'2010-2022_9ter'!C40+'2010-2014_9alinéa3'!C39</f>
        <v>269</v>
      </c>
      <c r="D40" s="91">
        <f>'2010-2022_9bis'!D40+'2010-2022_9ter'!D40+'2010-2014_9alinéa3'!D39</f>
        <v>698</v>
      </c>
      <c r="E40" s="91">
        <f>'2010-2022_9bis'!E40+'2010-2022_9ter'!E40+'2010-2014_9alinéa3'!E39</f>
        <v>860</v>
      </c>
      <c r="F40" s="91">
        <f>'2010-2022_9bis'!F40+'2010-2022_9ter'!F40+'2010-2014_9alinéa3'!F39</f>
        <v>572</v>
      </c>
      <c r="G40" s="91">
        <f>'2010-2022_9bis'!G40+'2010-2022_9ter'!G40+'2010-2014_9alinéa3'!G39</f>
        <v>286</v>
      </c>
      <c r="H40" s="91">
        <f>'2010-2022_9bis'!H40+'2010-2022_9ter'!H40</f>
        <v>298</v>
      </c>
      <c r="I40" s="91">
        <f>'2010-2022_9bis'!I40+'2010-2022_9ter'!I40</f>
        <v>178</v>
      </c>
      <c r="J40" s="92">
        <f>'2010-2022_9bis'!J40+'2010-2022_9ter'!J40</f>
        <v>231</v>
      </c>
      <c r="K40" s="92">
        <f>'2010-2022_9bis'!K40+'2010-2022_9ter'!K40</f>
        <v>135</v>
      </c>
      <c r="L40" s="92">
        <f>'2010-2022_9bis'!L40+'2010-2022_9ter'!L40</f>
        <v>151</v>
      </c>
      <c r="M40" s="92">
        <f>'2010-2022_9bis'!M40+'2010-2022_9ter'!M40</f>
        <v>102</v>
      </c>
      <c r="N40" s="92">
        <v>108</v>
      </c>
      <c r="O40" s="174">
        <f>'2022_Tot_Mois-Maand'!O39</f>
        <v>186</v>
      </c>
      <c r="P40" s="10"/>
      <c r="Q40" s="60" t="s">
        <v>179</v>
      </c>
      <c r="R40" s="61" t="s">
        <v>180</v>
      </c>
      <c r="S40" s="62" t="s">
        <v>181</v>
      </c>
    </row>
    <row r="41" spans="1:19" ht="15" customHeight="1" x14ac:dyDescent="0.2">
      <c r="A41" s="94" t="s">
        <v>3</v>
      </c>
      <c r="B41" s="95" t="s">
        <v>4</v>
      </c>
      <c r="C41" s="96">
        <f>'2010-2022_9bis'!C41+'2010-2022_9ter'!C41+'2010-2014_9alinéa3'!C40</f>
        <v>181</v>
      </c>
      <c r="D41" s="70">
        <f>'2010-2022_9bis'!D41+'2010-2022_9ter'!D41+'2010-2014_9alinéa3'!D40</f>
        <v>216</v>
      </c>
      <c r="E41" s="70">
        <f>'2010-2022_9bis'!E41+'2010-2022_9ter'!E41+'2010-2014_9alinéa3'!E40</f>
        <v>232</v>
      </c>
      <c r="F41" s="70">
        <f>'2010-2022_9bis'!F41+'2010-2022_9ter'!F41+'2010-2014_9alinéa3'!F40</f>
        <v>263</v>
      </c>
      <c r="G41" s="70">
        <f>'2010-2022_9bis'!G41+'2010-2022_9ter'!G41+'2010-2014_9alinéa3'!G40</f>
        <v>215</v>
      </c>
      <c r="H41" s="70">
        <f>'2010-2022_9bis'!H41+'2010-2022_9ter'!H41</f>
        <v>130</v>
      </c>
      <c r="I41" s="70">
        <f>'2010-2022_9bis'!I41+'2010-2022_9ter'!I41</f>
        <v>68</v>
      </c>
      <c r="J41" s="40">
        <f>'2010-2022_9bis'!J41+'2010-2022_9ter'!J41</f>
        <v>139</v>
      </c>
      <c r="K41" s="40">
        <f>'2010-2022_9bis'!K41+'2010-2022_9ter'!K41</f>
        <v>62</v>
      </c>
      <c r="L41" s="40">
        <f>'2010-2022_9bis'!L41+'2010-2022_9ter'!L41</f>
        <v>61</v>
      </c>
      <c r="M41" s="40">
        <f>'2010-2022_9bis'!M41+'2010-2022_9ter'!M41</f>
        <v>65</v>
      </c>
      <c r="N41" s="40">
        <v>49</v>
      </c>
      <c r="O41" s="175">
        <f>'2022_Tot_Mois-Maand'!O40</f>
        <v>44</v>
      </c>
      <c r="P41" s="10"/>
      <c r="Q41" s="60" t="s">
        <v>3</v>
      </c>
      <c r="R41" s="61" t="s">
        <v>3</v>
      </c>
      <c r="S41" s="62" t="s">
        <v>3</v>
      </c>
    </row>
    <row r="42" spans="1:19" ht="15" customHeight="1" x14ac:dyDescent="0.2">
      <c r="A42" s="94" t="s">
        <v>54</v>
      </c>
      <c r="B42" s="95" t="s">
        <v>56</v>
      </c>
      <c r="C42" s="96">
        <f>'2010-2022_9bis'!C42+'2010-2022_9ter'!C42+'2010-2014_9alinéa3'!C41</f>
        <v>10</v>
      </c>
      <c r="D42" s="70">
        <f>'2010-2022_9bis'!D42+'2010-2022_9ter'!D42+'2010-2014_9alinéa3'!D41</f>
        <v>25</v>
      </c>
      <c r="E42" s="70">
        <f>'2010-2022_9bis'!E42+'2010-2022_9ter'!E42+'2010-2014_9alinéa3'!E41</f>
        <v>45</v>
      </c>
      <c r="F42" s="70">
        <f>'2010-2022_9bis'!F42+'2010-2022_9ter'!F42+'2010-2014_9alinéa3'!F41</f>
        <v>38</v>
      </c>
      <c r="G42" s="70">
        <f>'2010-2022_9bis'!G42+'2010-2022_9ter'!G42+'2010-2014_9alinéa3'!G41</f>
        <v>24</v>
      </c>
      <c r="H42" s="70">
        <f>'2010-2022_9bis'!H42+'2010-2022_9ter'!H42</f>
        <v>32</v>
      </c>
      <c r="I42" s="70">
        <f>'2010-2022_9bis'!I42+'2010-2022_9ter'!I42</f>
        <v>24</v>
      </c>
      <c r="J42" s="40">
        <f>'2010-2022_9bis'!J42+'2010-2022_9ter'!J42</f>
        <v>38</v>
      </c>
      <c r="K42" s="40">
        <f>'2010-2022_9bis'!K42+'2010-2022_9ter'!K42</f>
        <v>12</v>
      </c>
      <c r="L42" s="40">
        <f>'2010-2022_9bis'!L42+'2010-2022_9ter'!L42</f>
        <v>7</v>
      </c>
      <c r="M42" s="40">
        <f>'2010-2022_9bis'!M42+'2010-2022_9ter'!M42</f>
        <v>6</v>
      </c>
      <c r="N42" s="40">
        <v>5</v>
      </c>
      <c r="O42" s="175">
        <f>'2022_Tot_Mois-Maand'!O41</f>
        <v>13</v>
      </c>
      <c r="P42" s="10"/>
      <c r="Q42" s="60" t="s">
        <v>55</v>
      </c>
      <c r="R42" s="61" t="s">
        <v>55</v>
      </c>
      <c r="S42" s="62" t="s">
        <v>55</v>
      </c>
    </row>
    <row r="43" spans="1:19" ht="15" customHeight="1" x14ac:dyDescent="0.2">
      <c r="A43" s="118" t="s">
        <v>100</v>
      </c>
      <c r="B43" s="119" t="s">
        <v>102</v>
      </c>
      <c r="C43" s="96">
        <f>'2010-2022_9bis'!C43+'2010-2022_9ter'!C43+'2010-2014_9alinéa3'!C42</f>
        <v>0</v>
      </c>
      <c r="D43" s="70">
        <f>'2010-2022_9bis'!D43+'2010-2022_9ter'!D43+'2010-2014_9alinéa3'!D42</f>
        <v>0</v>
      </c>
      <c r="E43" s="70">
        <f>'2010-2022_9bis'!E43+'2010-2022_9ter'!E43+'2010-2014_9alinéa3'!E42</f>
        <v>0</v>
      </c>
      <c r="F43" s="70">
        <f>'2010-2022_9bis'!F43+'2010-2022_9ter'!F43+'2010-2014_9alinéa3'!F42</f>
        <v>4</v>
      </c>
      <c r="G43" s="70">
        <f>'2010-2022_9bis'!G43+'2010-2022_9ter'!G43+'2010-2014_9alinéa3'!G42</f>
        <v>0</v>
      </c>
      <c r="H43" s="70">
        <f>'2010-2022_9bis'!H43+'2010-2022_9ter'!H43</f>
        <v>1</v>
      </c>
      <c r="I43" s="70">
        <f>'2010-2022_9bis'!I43+'2010-2022_9ter'!I43</f>
        <v>0</v>
      </c>
      <c r="J43" s="40">
        <f>'2010-2022_9bis'!J43+'2010-2022_9ter'!J43</f>
        <v>0</v>
      </c>
      <c r="K43" s="40">
        <f>'2010-2022_9bis'!K43+'2010-2022_9ter'!K43</f>
        <v>0</v>
      </c>
      <c r="L43" s="40">
        <f>'2010-2022_9bis'!L43+'2010-2022_9ter'!L43</f>
        <v>1</v>
      </c>
      <c r="M43" s="40">
        <f>'2010-2022_9bis'!M43+'2010-2022_9ter'!M43</f>
        <v>0</v>
      </c>
      <c r="N43" s="40">
        <v>0</v>
      </c>
      <c r="O43" s="175">
        <f>'2022_Tot_Mois-Maand'!O42</f>
        <v>0</v>
      </c>
      <c r="P43" s="10"/>
      <c r="Q43" s="60" t="s">
        <v>100</v>
      </c>
      <c r="R43" s="61" t="s">
        <v>101</v>
      </c>
      <c r="S43" s="62" t="s">
        <v>100</v>
      </c>
    </row>
    <row r="44" spans="1:19" ht="15" customHeight="1" x14ac:dyDescent="0.2">
      <c r="A44" s="118" t="s">
        <v>57</v>
      </c>
      <c r="B44" s="119" t="s">
        <v>58</v>
      </c>
      <c r="C44" s="96">
        <f>'2010-2022_9bis'!C44+'2010-2022_9ter'!C44+'2010-2014_9alinéa3'!C43</f>
        <v>11</v>
      </c>
      <c r="D44" s="70">
        <f>'2010-2022_9bis'!D44+'2010-2022_9ter'!D44+'2010-2014_9alinéa3'!D43</f>
        <v>44</v>
      </c>
      <c r="E44" s="70">
        <f>'2010-2022_9bis'!E44+'2010-2022_9ter'!E44+'2010-2014_9alinéa3'!E43</f>
        <v>63</v>
      </c>
      <c r="F44" s="70">
        <f>'2010-2022_9bis'!F44+'2010-2022_9ter'!F44+'2010-2014_9alinéa3'!F43</f>
        <v>29</v>
      </c>
      <c r="G44" s="70">
        <f>'2010-2022_9bis'!G44+'2010-2022_9ter'!G44+'2010-2014_9alinéa3'!G43</f>
        <v>44</v>
      </c>
      <c r="H44" s="70">
        <f>'2010-2022_9bis'!H44+'2010-2022_9ter'!H44</f>
        <v>22</v>
      </c>
      <c r="I44" s="70">
        <f>'2010-2022_9bis'!I44+'2010-2022_9ter'!I44</f>
        <v>34</v>
      </c>
      <c r="J44" s="40">
        <f>'2010-2022_9bis'!J44+'2010-2022_9ter'!J44</f>
        <v>41</v>
      </c>
      <c r="K44" s="40">
        <f>'2010-2022_9bis'!K44+'2010-2022_9ter'!K44</f>
        <v>15</v>
      </c>
      <c r="L44" s="40">
        <f>'2010-2022_9bis'!L44+'2010-2022_9ter'!L44</f>
        <v>14</v>
      </c>
      <c r="M44" s="40">
        <f>'2010-2022_9bis'!M44+'2010-2022_9ter'!M44</f>
        <v>22</v>
      </c>
      <c r="N44" s="40">
        <v>14</v>
      </c>
      <c r="O44" s="175">
        <f>'2022_Tot_Mois-Maand'!O43</f>
        <v>10</v>
      </c>
      <c r="P44" s="10"/>
      <c r="Q44" s="60" t="s">
        <v>57</v>
      </c>
      <c r="R44" s="61" t="s">
        <v>57</v>
      </c>
      <c r="S44" s="62" t="s">
        <v>57</v>
      </c>
    </row>
    <row r="45" spans="1:19" ht="15" customHeight="1" x14ac:dyDescent="0.2">
      <c r="A45" s="118" t="s">
        <v>47</v>
      </c>
      <c r="B45" s="119" t="s">
        <v>48</v>
      </c>
      <c r="C45" s="96">
        <f>'2010-2022_9bis'!C45+'2010-2022_9ter'!C45+'2010-2014_9alinéa3'!C44</f>
        <v>19</v>
      </c>
      <c r="D45" s="70">
        <f>'2010-2022_9bis'!D45+'2010-2022_9ter'!D45+'2010-2014_9alinéa3'!D44</f>
        <v>77</v>
      </c>
      <c r="E45" s="70">
        <f>'2010-2022_9bis'!E45+'2010-2022_9ter'!E45+'2010-2014_9alinéa3'!E44</f>
        <v>143</v>
      </c>
      <c r="F45" s="70">
        <f>'2010-2022_9bis'!F45+'2010-2022_9ter'!F45+'2010-2014_9alinéa3'!F44</f>
        <v>86</v>
      </c>
      <c r="G45" s="70">
        <f>'2010-2022_9bis'!G45+'2010-2022_9ter'!G45+'2010-2014_9alinéa3'!G44</f>
        <v>40</v>
      </c>
      <c r="H45" s="70">
        <f>'2010-2022_9bis'!H45+'2010-2022_9ter'!H45</f>
        <v>57</v>
      </c>
      <c r="I45" s="70">
        <f>'2010-2022_9bis'!I45+'2010-2022_9ter'!I45</f>
        <v>24</v>
      </c>
      <c r="J45" s="40">
        <f>'2010-2022_9bis'!J45+'2010-2022_9ter'!J45</f>
        <v>16</v>
      </c>
      <c r="K45" s="40">
        <f>'2010-2022_9bis'!K45+'2010-2022_9ter'!K45</f>
        <v>11</v>
      </c>
      <c r="L45" s="40">
        <f>'2010-2022_9bis'!L45+'2010-2022_9ter'!L45</f>
        <v>9</v>
      </c>
      <c r="M45" s="40">
        <f>'2010-2022_9bis'!M45+'2010-2022_9ter'!M45</f>
        <v>7</v>
      </c>
      <c r="N45" s="40">
        <v>6</v>
      </c>
      <c r="O45" s="175">
        <f>'2022_Tot_Mois-Maand'!O44</f>
        <v>4</v>
      </c>
      <c r="P45" s="10"/>
      <c r="Q45" s="60" t="s">
        <v>47</v>
      </c>
      <c r="R45" s="61" t="s">
        <v>47</v>
      </c>
      <c r="S45" s="62" t="s">
        <v>47</v>
      </c>
    </row>
    <row r="46" spans="1:19" ht="15" customHeight="1" x14ac:dyDescent="0.2">
      <c r="A46" s="94" t="s">
        <v>122</v>
      </c>
      <c r="B46" s="95" t="s">
        <v>126</v>
      </c>
      <c r="C46" s="96">
        <f>'2010-2022_9bis'!C46+'2010-2022_9ter'!C46+'2010-2014_9alinéa3'!C45</f>
        <v>191</v>
      </c>
      <c r="D46" s="70">
        <f>'2010-2022_9bis'!D46+'2010-2022_9ter'!D46+'2010-2014_9alinéa3'!D45</f>
        <v>503</v>
      </c>
      <c r="E46" s="70">
        <f>'2010-2022_9bis'!E46+'2010-2022_9ter'!E46+'2010-2014_9alinéa3'!E45</f>
        <v>621</v>
      </c>
      <c r="F46" s="70">
        <f>'2010-2022_9bis'!F46+'2010-2022_9ter'!F46+'2010-2014_9alinéa3'!F45</f>
        <v>479</v>
      </c>
      <c r="G46" s="70">
        <f>'2010-2022_9bis'!G46+'2010-2022_9ter'!G46+'2010-2014_9alinéa3'!G45</f>
        <v>261</v>
      </c>
      <c r="H46" s="70">
        <f>'2010-2022_9bis'!H46+'2010-2022_9ter'!H46</f>
        <v>204</v>
      </c>
      <c r="I46" s="70">
        <f>'2010-2022_9bis'!I46+'2010-2022_9ter'!I46</f>
        <v>166</v>
      </c>
      <c r="J46" s="40">
        <f>'2010-2022_9bis'!J46+'2010-2022_9ter'!J46</f>
        <v>190</v>
      </c>
      <c r="K46" s="40">
        <f>'2010-2022_9bis'!K46+'2010-2022_9ter'!K46</f>
        <v>130</v>
      </c>
      <c r="L46" s="40">
        <f>'2010-2022_9bis'!L46+'2010-2022_9ter'!L46</f>
        <v>104</v>
      </c>
      <c r="M46" s="40">
        <f>'2010-2022_9bis'!M46+'2010-2022_9ter'!M46</f>
        <v>111</v>
      </c>
      <c r="N46" s="40">
        <v>92</v>
      </c>
      <c r="O46" s="175">
        <f>'2022_Tot_Mois-Maand'!O45</f>
        <v>85</v>
      </c>
      <c r="P46" s="10"/>
      <c r="Q46" s="60" t="s">
        <v>123</v>
      </c>
      <c r="R46" s="61" t="s">
        <v>124</v>
      </c>
      <c r="S46" s="62" t="s">
        <v>125</v>
      </c>
    </row>
    <row r="47" spans="1:19" ht="15" customHeight="1" x14ac:dyDescent="0.2">
      <c r="A47" s="94" t="s">
        <v>767</v>
      </c>
      <c r="B47" s="95" t="s">
        <v>146</v>
      </c>
      <c r="C47" s="96">
        <f>'2010-2022_9bis'!C47+'2010-2022_9ter'!C47+'2010-2014_9alinéa3'!C46</f>
        <v>6</v>
      </c>
      <c r="D47" s="70">
        <f>'2010-2022_9bis'!D47+'2010-2022_9ter'!D47+'2010-2014_9alinéa3'!D46</f>
        <v>17</v>
      </c>
      <c r="E47" s="70">
        <f>'2010-2022_9bis'!E47+'2010-2022_9ter'!E47+'2010-2014_9alinéa3'!E46</f>
        <v>23</v>
      </c>
      <c r="F47" s="70">
        <f>'2010-2022_9bis'!F47+'2010-2022_9ter'!F47+'2010-2014_9alinéa3'!F46</f>
        <v>4</v>
      </c>
      <c r="G47" s="70">
        <f>'2010-2022_9bis'!G47+'2010-2022_9ter'!G47+'2010-2014_9alinéa3'!G46</f>
        <v>2</v>
      </c>
      <c r="H47" s="70">
        <f>'2010-2022_9bis'!H47+'2010-2022_9ter'!H47</f>
        <v>2</v>
      </c>
      <c r="I47" s="70">
        <f>'2010-2022_9bis'!I47+'2010-2022_9ter'!I47</f>
        <v>2</v>
      </c>
      <c r="J47" s="40">
        <f>'2010-2022_9bis'!J47+'2010-2022_9ter'!J47</f>
        <v>2</v>
      </c>
      <c r="K47" s="40">
        <f>'2010-2022_9bis'!K47+'2010-2022_9ter'!K47</f>
        <v>0</v>
      </c>
      <c r="L47" s="40">
        <f>'2010-2022_9bis'!L47+'2010-2022_9ter'!L47</f>
        <v>0</v>
      </c>
      <c r="M47" s="40">
        <f>'2010-2022_9bis'!M47+'2010-2022_9ter'!M47</f>
        <v>1</v>
      </c>
      <c r="N47" s="40">
        <v>0</v>
      </c>
      <c r="O47" s="175">
        <f>'2022_Tot_Mois-Maand'!O46</f>
        <v>0</v>
      </c>
      <c r="P47" s="10"/>
      <c r="Q47" s="60" t="s">
        <v>143</v>
      </c>
      <c r="R47" s="61" t="s">
        <v>144</v>
      </c>
      <c r="S47" s="62" t="s">
        <v>145</v>
      </c>
    </row>
    <row r="48" spans="1:19" ht="15" customHeight="1" x14ac:dyDescent="0.2">
      <c r="A48" s="94" t="s">
        <v>768</v>
      </c>
      <c r="B48" s="95" t="s">
        <v>104</v>
      </c>
      <c r="C48" s="96">
        <f>'2010-2022_9bis'!C48+'2010-2022_9ter'!C48+'2010-2014_9alinéa3'!C47</f>
        <v>9</v>
      </c>
      <c r="D48" s="70">
        <f>'2010-2022_9bis'!D48+'2010-2022_9ter'!D48+'2010-2014_9alinéa3'!D47</f>
        <v>2</v>
      </c>
      <c r="E48" s="70">
        <f>'2010-2022_9bis'!E48+'2010-2022_9ter'!E48+'2010-2014_9alinéa3'!E47</f>
        <v>4</v>
      </c>
      <c r="F48" s="70">
        <f>'2010-2022_9bis'!F48+'2010-2022_9ter'!F48+'2010-2014_9alinéa3'!F47</f>
        <v>5</v>
      </c>
      <c r="G48" s="70">
        <f>'2010-2022_9bis'!G48+'2010-2022_9ter'!G48+'2010-2014_9alinéa3'!G47</f>
        <v>4</v>
      </c>
      <c r="H48" s="70">
        <f>'2010-2022_9bis'!H48+'2010-2022_9ter'!H48</f>
        <v>1</v>
      </c>
      <c r="I48" s="70">
        <f>'2010-2022_9bis'!I48+'2010-2022_9ter'!I48</f>
        <v>0</v>
      </c>
      <c r="J48" s="40">
        <f>'2010-2022_9bis'!J48+'2010-2022_9ter'!J48</f>
        <v>0</v>
      </c>
      <c r="K48" s="40">
        <f>'2010-2022_9bis'!K48+'2010-2022_9ter'!K48</f>
        <v>1</v>
      </c>
      <c r="L48" s="40">
        <f>'2010-2022_9bis'!L48+'2010-2022_9ter'!L48</f>
        <v>0</v>
      </c>
      <c r="M48" s="40">
        <f>'2010-2022_9bis'!M48+'2010-2022_9ter'!M48</f>
        <v>1</v>
      </c>
      <c r="N48" s="40">
        <v>16</v>
      </c>
      <c r="O48" s="175">
        <f>'2022_Tot_Mois-Maand'!O47</f>
        <v>0</v>
      </c>
      <c r="P48" s="10"/>
      <c r="Q48" s="60" t="s">
        <v>731</v>
      </c>
      <c r="R48" s="61" t="s">
        <v>103</v>
      </c>
      <c r="S48" s="62" t="s">
        <v>732</v>
      </c>
    </row>
    <row r="49" spans="1:19" ht="15" customHeight="1" x14ac:dyDescent="0.2">
      <c r="A49" s="94" t="s">
        <v>571</v>
      </c>
      <c r="B49" s="95" t="s">
        <v>575</v>
      </c>
      <c r="C49" s="96">
        <f>'2010-2022_9bis'!C49+'2010-2022_9ter'!C49+'2010-2014_9alinéa3'!C48</f>
        <v>1</v>
      </c>
      <c r="D49" s="70">
        <f>'2010-2022_9bis'!D49+'2010-2022_9ter'!D49+'2010-2014_9alinéa3'!D48</f>
        <v>5</v>
      </c>
      <c r="E49" s="70">
        <f>'2010-2022_9bis'!E49+'2010-2022_9ter'!E49+'2010-2014_9alinéa3'!E48</f>
        <v>4</v>
      </c>
      <c r="F49" s="70">
        <f>'2010-2022_9bis'!F49+'2010-2022_9ter'!F49+'2010-2014_9alinéa3'!F48</f>
        <v>8</v>
      </c>
      <c r="G49" s="70">
        <f>'2010-2022_9bis'!G49+'2010-2022_9ter'!G49+'2010-2014_9alinéa3'!G48</f>
        <v>4</v>
      </c>
      <c r="H49" s="70">
        <f>'2010-2022_9bis'!H49+'2010-2022_9ter'!H49</f>
        <v>11</v>
      </c>
      <c r="I49" s="70">
        <f>'2010-2022_9bis'!I49+'2010-2022_9ter'!I49</f>
        <v>7</v>
      </c>
      <c r="J49" s="40">
        <f>'2010-2022_9bis'!J49+'2010-2022_9ter'!J49</f>
        <v>2</v>
      </c>
      <c r="K49" s="40">
        <f>'2010-2022_9bis'!K49+'2010-2022_9ter'!K49</f>
        <v>2</v>
      </c>
      <c r="L49" s="40">
        <f>'2010-2022_9bis'!L49+'2010-2022_9ter'!L49</f>
        <v>4</v>
      </c>
      <c r="M49" s="40">
        <f>'2010-2022_9bis'!M49+'2010-2022_9ter'!M49</f>
        <v>1</v>
      </c>
      <c r="N49" s="40">
        <v>3</v>
      </c>
      <c r="O49" s="175">
        <f>'2022_Tot_Mois-Maand'!O48</f>
        <v>3</v>
      </c>
      <c r="P49" s="10"/>
      <c r="Q49" s="60" t="s">
        <v>572</v>
      </c>
      <c r="R49" s="61" t="s">
        <v>573</v>
      </c>
      <c r="S49" s="62" t="s">
        <v>574</v>
      </c>
    </row>
    <row r="50" spans="1:19" ht="15" customHeight="1" x14ac:dyDescent="0.2">
      <c r="A50" s="94" t="s">
        <v>138</v>
      </c>
      <c r="B50" s="95" t="s">
        <v>142</v>
      </c>
      <c r="C50" s="96">
        <f>'2010-2022_9bis'!C50+'2010-2022_9ter'!C50+'2010-2014_9alinéa3'!C49</f>
        <v>5</v>
      </c>
      <c r="D50" s="70">
        <f>'2010-2022_9bis'!D50+'2010-2022_9ter'!D50+'2010-2014_9alinéa3'!D49</f>
        <v>0</v>
      </c>
      <c r="E50" s="70">
        <f>'2010-2022_9bis'!E50+'2010-2022_9ter'!E50+'2010-2014_9alinéa3'!E49</f>
        <v>0</v>
      </c>
      <c r="F50" s="70">
        <f>'2010-2022_9bis'!F50+'2010-2022_9ter'!F50+'2010-2014_9alinéa3'!F49</f>
        <v>1</v>
      </c>
      <c r="G50" s="70">
        <f>'2010-2022_9bis'!G50+'2010-2022_9ter'!G50+'2010-2014_9alinéa3'!G49</f>
        <v>1</v>
      </c>
      <c r="H50" s="70">
        <f>'2010-2022_9bis'!H50+'2010-2022_9ter'!H50</f>
        <v>0</v>
      </c>
      <c r="I50" s="70">
        <f>'2010-2022_9bis'!I50+'2010-2022_9ter'!I50</f>
        <v>0</v>
      </c>
      <c r="J50" s="40">
        <f>'2010-2022_9bis'!J50+'2010-2022_9ter'!J50</f>
        <v>0</v>
      </c>
      <c r="K50" s="40">
        <f>'2010-2022_9bis'!K50+'2010-2022_9ter'!K50</f>
        <v>0</v>
      </c>
      <c r="L50" s="40">
        <f>'2010-2022_9bis'!L50+'2010-2022_9ter'!L50</f>
        <v>0</v>
      </c>
      <c r="M50" s="40">
        <f>'2010-2022_9bis'!M50+'2010-2022_9ter'!M50</f>
        <v>0</v>
      </c>
      <c r="N50" s="40">
        <v>0</v>
      </c>
      <c r="O50" s="175">
        <f>'2022_Tot_Mois-Maand'!O49</f>
        <v>0</v>
      </c>
      <c r="P50" s="10"/>
      <c r="Q50" s="60" t="s">
        <v>139</v>
      </c>
      <c r="R50" s="61" t="s">
        <v>140</v>
      </c>
      <c r="S50" s="62" t="s">
        <v>141</v>
      </c>
    </row>
    <row r="51" spans="1:19" ht="15" customHeight="1" x14ac:dyDescent="0.2">
      <c r="A51" s="94" t="s">
        <v>733</v>
      </c>
      <c r="B51" s="95" t="s">
        <v>130</v>
      </c>
      <c r="C51" s="96">
        <f>'2010-2022_9bis'!C51+'2010-2022_9ter'!C51+'2010-2014_9alinéa3'!C50</f>
        <v>23</v>
      </c>
      <c r="D51" s="70">
        <f>'2010-2022_9bis'!D51+'2010-2022_9ter'!D51+'2010-2014_9alinéa3'!D50</f>
        <v>38</v>
      </c>
      <c r="E51" s="70">
        <f>'2010-2022_9bis'!E51+'2010-2022_9ter'!E51+'2010-2014_9alinéa3'!E50</f>
        <v>40</v>
      </c>
      <c r="F51" s="70">
        <f>'2010-2022_9bis'!F51+'2010-2022_9ter'!F51+'2010-2014_9alinéa3'!F50</f>
        <v>37</v>
      </c>
      <c r="G51" s="70">
        <f>'2010-2022_9bis'!G51+'2010-2022_9ter'!G51+'2010-2014_9alinéa3'!G50</f>
        <v>65</v>
      </c>
      <c r="H51" s="70">
        <f>'2010-2022_9bis'!H51+'2010-2022_9ter'!H51</f>
        <v>17</v>
      </c>
      <c r="I51" s="70">
        <f>'2010-2022_9bis'!I51+'2010-2022_9ter'!I51</f>
        <v>18</v>
      </c>
      <c r="J51" s="40">
        <f>'2010-2022_9bis'!J51+'2010-2022_9ter'!J51</f>
        <v>12</v>
      </c>
      <c r="K51" s="40">
        <f>'2010-2022_9bis'!K51+'2010-2022_9ter'!K51</f>
        <v>20</v>
      </c>
      <c r="L51" s="40">
        <f>'2010-2022_9bis'!L51+'2010-2022_9ter'!L51</f>
        <v>7</v>
      </c>
      <c r="M51" s="40">
        <f>'2010-2022_9bis'!M51+'2010-2022_9ter'!M51</f>
        <v>13</v>
      </c>
      <c r="N51" s="40">
        <v>6</v>
      </c>
      <c r="O51" s="175">
        <f>'2022_Tot_Mois-Maand'!O50</f>
        <v>7</v>
      </c>
      <c r="P51" s="10"/>
      <c r="Q51" s="60" t="s">
        <v>733</v>
      </c>
      <c r="R51" s="61" t="s">
        <v>129</v>
      </c>
      <c r="S51" s="62" t="s">
        <v>733</v>
      </c>
    </row>
    <row r="52" spans="1:19" ht="15" customHeight="1" x14ac:dyDescent="0.2">
      <c r="A52" s="94" t="s">
        <v>769</v>
      </c>
      <c r="B52" s="95" t="s">
        <v>128</v>
      </c>
      <c r="C52" s="96">
        <f>'2010-2022_9bis'!C52+'2010-2022_9ter'!C52+'2010-2014_9alinéa3'!C51</f>
        <v>498</v>
      </c>
      <c r="D52" s="70">
        <f>'2010-2022_9bis'!D52+'2010-2022_9ter'!D52+'2010-2014_9alinéa3'!D51</f>
        <v>1329</v>
      </c>
      <c r="E52" s="70">
        <f>'2010-2022_9bis'!E52+'2010-2022_9ter'!E52+'2010-2014_9alinéa3'!E51</f>
        <v>1316</v>
      </c>
      <c r="F52" s="70">
        <f>'2010-2022_9bis'!F52+'2010-2022_9ter'!F52+'2010-2014_9alinéa3'!F51</f>
        <v>1274</v>
      </c>
      <c r="G52" s="70">
        <f>'2010-2022_9bis'!G52+'2010-2022_9ter'!G52+'2010-2014_9alinéa3'!G51</f>
        <v>852</v>
      </c>
      <c r="H52" s="70">
        <f>'2010-2022_9bis'!H52+'2010-2022_9ter'!H52</f>
        <v>788</v>
      </c>
      <c r="I52" s="70">
        <f>'2010-2022_9bis'!I52+'2010-2022_9ter'!I52</f>
        <v>591</v>
      </c>
      <c r="J52" s="40">
        <f>'2010-2022_9bis'!J52+'2010-2022_9ter'!J52</f>
        <v>794</v>
      </c>
      <c r="K52" s="40">
        <f>'2010-2022_9bis'!K52+'2010-2022_9ter'!K52</f>
        <v>417</v>
      </c>
      <c r="L52" s="40">
        <f>'2010-2022_9bis'!L52+'2010-2022_9ter'!L52</f>
        <v>399</v>
      </c>
      <c r="M52" s="40">
        <f>'2010-2022_9bis'!M52+'2010-2022_9ter'!M52</f>
        <v>348</v>
      </c>
      <c r="N52" s="40">
        <v>215</v>
      </c>
      <c r="O52" s="175">
        <f>'2022_Tot_Mois-Maand'!O51</f>
        <v>213</v>
      </c>
      <c r="P52" s="10"/>
      <c r="Q52" s="60" t="s">
        <v>734</v>
      </c>
      <c r="R52" s="61" t="s">
        <v>127</v>
      </c>
      <c r="S52" s="62" t="s">
        <v>734</v>
      </c>
    </row>
    <row r="53" spans="1:19" ht="15" customHeight="1" x14ac:dyDescent="0.2">
      <c r="A53" s="94" t="s">
        <v>118</v>
      </c>
      <c r="B53" s="95" t="s">
        <v>121</v>
      </c>
      <c r="C53" s="96">
        <f>'2010-2022_9bis'!C53+'2010-2022_9ter'!C53+'2010-2014_9alinéa3'!C52</f>
        <v>40</v>
      </c>
      <c r="D53" s="70">
        <f>'2010-2022_9bis'!D53+'2010-2022_9ter'!D53+'2010-2014_9alinéa3'!D52</f>
        <v>62</v>
      </c>
      <c r="E53" s="70">
        <f>'2010-2022_9bis'!E53+'2010-2022_9ter'!E53+'2010-2014_9alinéa3'!E52</f>
        <v>109</v>
      </c>
      <c r="F53" s="70">
        <f>'2010-2022_9bis'!F53+'2010-2022_9ter'!F53+'2010-2014_9alinéa3'!F52</f>
        <v>122</v>
      </c>
      <c r="G53" s="70">
        <f>'2010-2022_9bis'!G53+'2010-2022_9ter'!G53+'2010-2014_9alinéa3'!G52</f>
        <v>59</v>
      </c>
      <c r="H53" s="70">
        <f>'2010-2022_9bis'!H53+'2010-2022_9ter'!H53</f>
        <v>52</v>
      </c>
      <c r="I53" s="70">
        <f>'2010-2022_9bis'!I53+'2010-2022_9ter'!I53</f>
        <v>39</v>
      </c>
      <c r="J53" s="40">
        <f>'2010-2022_9bis'!J53+'2010-2022_9ter'!J53</f>
        <v>62</v>
      </c>
      <c r="K53" s="40">
        <f>'2010-2022_9bis'!K53+'2010-2022_9ter'!K53</f>
        <v>28</v>
      </c>
      <c r="L53" s="40">
        <f>'2010-2022_9bis'!L53+'2010-2022_9ter'!L53</f>
        <v>22</v>
      </c>
      <c r="M53" s="40">
        <f>'2010-2022_9bis'!M53+'2010-2022_9ter'!M53</f>
        <v>24</v>
      </c>
      <c r="N53" s="40">
        <v>17</v>
      </c>
      <c r="O53" s="175">
        <f>'2022_Tot_Mois-Maand'!O52</f>
        <v>26</v>
      </c>
      <c r="P53" s="10"/>
      <c r="Q53" s="60" t="s">
        <v>119</v>
      </c>
      <c r="R53" s="61" t="s">
        <v>118</v>
      </c>
      <c r="S53" s="62" t="s">
        <v>120</v>
      </c>
    </row>
    <row r="54" spans="1:19" ht="15" customHeight="1" x14ac:dyDescent="0.2">
      <c r="A54" s="118" t="s">
        <v>163</v>
      </c>
      <c r="B54" s="119" t="s">
        <v>165</v>
      </c>
      <c r="C54" s="96">
        <f>'2010-2022_9bis'!C54+'2010-2022_9ter'!C54+'2010-2014_9alinéa3'!C53</f>
        <v>6</v>
      </c>
      <c r="D54" s="70">
        <f>'2010-2022_9bis'!D54+'2010-2022_9ter'!D54+'2010-2014_9alinéa3'!D53</f>
        <v>14</v>
      </c>
      <c r="E54" s="70">
        <f>'2010-2022_9bis'!E54+'2010-2022_9ter'!E54+'2010-2014_9alinéa3'!E53</f>
        <v>14</v>
      </c>
      <c r="F54" s="70">
        <f>'2010-2022_9bis'!F54+'2010-2022_9ter'!F54+'2010-2014_9alinéa3'!F53</f>
        <v>30</v>
      </c>
      <c r="G54" s="70">
        <f>'2010-2022_9bis'!G54+'2010-2022_9ter'!G54+'2010-2014_9alinéa3'!G53</f>
        <v>22</v>
      </c>
      <c r="H54" s="70">
        <f>'2010-2022_9bis'!H54+'2010-2022_9ter'!H54</f>
        <v>39</v>
      </c>
      <c r="I54" s="70">
        <f>'2010-2022_9bis'!I54+'2010-2022_9ter'!I54</f>
        <v>16</v>
      </c>
      <c r="J54" s="40">
        <f>'2010-2022_9bis'!J54+'2010-2022_9ter'!J54</f>
        <v>8</v>
      </c>
      <c r="K54" s="40">
        <f>'2010-2022_9bis'!K54+'2010-2022_9ter'!K54</f>
        <v>4</v>
      </c>
      <c r="L54" s="40">
        <f>'2010-2022_9bis'!L54+'2010-2022_9ter'!L54</f>
        <v>5</v>
      </c>
      <c r="M54" s="40">
        <f>'2010-2022_9bis'!M54+'2010-2022_9ter'!M54</f>
        <v>3</v>
      </c>
      <c r="N54" s="40">
        <v>1</v>
      </c>
      <c r="O54" s="175">
        <f>'2022_Tot_Mois-Maand'!O53</f>
        <v>3</v>
      </c>
      <c r="P54" s="10"/>
      <c r="Q54" s="60" t="s">
        <v>163</v>
      </c>
      <c r="R54" s="61" t="s">
        <v>164</v>
      </c>
      <c r="S54" s="62" t="s">
        <v>163</v>
      </c>
    </row>
    <row r="55" spans="1:19" ht="15" customHeight="1" x14ac:dyDescent="0.2">
      <c r="A55" s="118" t="s">
        <v>186</v>
      </c>
      <c r="B55" s="119" t="s">
        <v>189</v>
      </c>
      <c r="C55" s="96">
        <f>'2010-2022_9bis'!C55+'2010-2022_9ter'!C55+'2010-2014_9alinéa3'!C54</f>
        <v>78</v>
      </c>
      <c r="D55" s="70">
        <f>'2010-2022_9bis'!D55+'2010-2022_9ter'!D55+'2010-2014_9alinéa3'!D54</f>
        <v>170</v>
      </c>
      <c r="E55" s="70">
        <f>'2010-2022_9bis'!E55+'2010-2022_9ter'!E55+'2010-2014_9alinéa3'!E54</f>
        <v>179</v>
      </c>
      <c r="F55" s="70">
        <f>'2010-2022_9bis'!F55+'2010-2022_9ter'!F55+'2010-2014_9alinéa3'!F54</f>
        <v>143</v>
      </c>
      <c r="G55" s="70">
        <f>'2010-2022_9bis'!G55+'2010-2022_9ter'!G55+'2010-2014_9alinéa3'!G54</f>
        <v>62</v>
      </c>
      <c r="H55" s="70">
        <f>'2010-2022_9bis'!H55+'2010-2022_9ter'!H55</f>
        <v>59</v>
      </c>
      <c r="I55" s="70">
        <f>'2010-2022_9bis'!I55+'2010-2022_9ter'!I55</f>
        <v>41</v>
      </c>
      <c r="J55" s="40">
        <f>'2010-2022_9bis'!J55+'2010-2022_9ter'!J55</f>
        <v>38</v>
      </c>
      <c r="K55" s="40">
        <f>'2010-2022_9bis'!K55+'2010-2022_9ter'!K55</f>
        <v>21</v>
      </c>
      <c r="L55" s="40">
        <f>'2010-2022_9bis'!L55+'2010-2022_9ter'!L55</f>
        <v>26</v>
      </c>
      <c r="M55" s="40">
        <f>'2010-2022_9bis'!M55+'2010-2022_9ter'!M55</f>
        <v>24</v>
      </c>
      <c r="N55" s="40">
        <v>32</v>
      </c>
      <c r="O55" s="175">
        <f>'2022_Tot_Mois-Maand'!O54</f>
        <v>29</v>
      </c>
      <c r="P55" s="10"/>
      <c r="Q55" s="60" t="s">
        <v>186</v>
      </c>
      <c r="R55" s="61" t="s">
        <v>187</v>
      </c>
      <c r="S55" s="62" t="s">
        <v>188</v>
      </c>
    </row>
    <row r="56" spans="1:19" ht="15" customHeight="1" x14ac:dyDescent="0.2">
      <c r="A56" s="94" t="s">
        <v>245</v>
      </c>
      <c r="B56" s="95" t="s">
        <v>249</v>
      </c>
      <c r="C56" s="96">
        <f>'2010-2022_9bis'!C56+'2010-2022_9ter'!C56+'2010-2014_9alinéa3'!C55</f>
        <v>0</v>
      </c>
      <c r="D56" s="70">
        <f>'2010-2022_9bis'!D56+'2010-2022_9ter'!D56+'2010-2014_9alinéa3'!D55</f>
        <v>2</v>
      </c>
      <c r="E56" s="70">
        <f>'2010-2022_9bis'!E56+'2010-2022_9ter'!E56+'2010-2014_9alinéa3'!E55</f>
        <v>4</v>
      </c>
      <c r="F56" s="70">
        <f>'2010-2022_9bis'!F56+'2010-2022_9ter'!F56+'2010-2014_9alinéa3'!F55</f>
        <v>1</v>
      </c>
      <c r="G56" s="70">
        <f>'2010-2022_9bis'!G56+'2010-2022_9ter'!G56+'2010-2014_9alinéa3'!G55</f>
        <v>0</v>
      </c>
      <c r="H56" s="70">
        <f>'2010-2022_9bis'!H56+'2010-2022_9ter'!H56</f>
        <v>1</v>
      </c>
      <c r="I56" s="70">
        <f>'2010-2022_9bis'!I56+'2010-2022_9ter'!I56</f>
        <v>1</v>
      </c>
      <c r="J56" s="40">
        <f>'2010-2022_9bis'!J56+'2010-2022_9ter'!J56</f>
        <v>1</v>
      </c>
      <c r="K56" s="40">
        <f>'2010-2022_9bis'!K56+'2010-2022_9ter'!K56</f>
        <v>1</v>
      </c>
      <c r="L56" s="40">
        <f>'2010-2022_9bis'!L56+'2010-2022_9ter'!L56</f>
        <v>1</v>
      </c>
      <c r="M56" s="40">
        <f>'2010-2022_9bis'!M56+'2010-2022_9ter'!M56</f>
        <v>0</v>
      </c>
      <c r="N56" s="40">
        <v>0</v>
      </c>
      <c r="O56" s="175">
        <f>'2022_Tot_Mois-Maand'!O55</f>
        <v>0</v>
      </c>
      <c r="P56" s="10"/>
      <c r="Q56" s="60" t="s">
        <v>246</v>
      </c>
      <c r="R56" s="61" t="s">
        <v>247</v>
      </c>
      <c r="S56" s="62" t="s">
        <v>248</v>
      </c>
    </row>
    <row r="57" spans="1:19" ht="15" customHeight="1" x14ac:dyDescent="0.2">
      <c r="A57" s="94" t="s">
        <v>190</v>
      </c>
      <c r="B57" s="95" t="s">
        <v>192</v>
      </c>
      <c r="C57" s="96">
        <f>'2010-2022_9bis'!C57+'2010-2022_9ter'!C57+'2010-2014_9alinéa3'!C56</f>
        <v>3</v>
      </c>
      <c r="D57" s="70">
        <f>'2010-2022_9bis'!D57+'2010-2022_9ter'!D57+'2010-2014_9alinéa3'!D56</f>
        <v>3</v>
      </c>
      <c r="E57" s="70">
        <f>'2010-2022_9bis'!E57+'2010-2022_9ter'!E57+'2010-2014_9alinéa3'!E56</f>
        <v>11</v>
      </c>
      <c r="F57" s="70">
        <f>'2010-2022_9bis'!F57+'2010-2022_9ter'!F57+'2010-2014_9alinéa3'!F56</f>
        <v>10</v>
      </c>
      <c r="G57" s="70">
        <f>'2010-2022_9bis'!G57+'2010-2022_9ter'!G57+'2010-2014_9alinéa3'!G56</f>
        <v>5</v>
      </c>
      <c r="H57" s="70">
        <f>'2010-2022_9bis'!H57+'2010-2022_9ter'!H57</f>
        <v>5</v>
      </c>
      <c r="I57" s="70">
        <f>'2010-2022_9bis'!I57+'2010-2022_9ter'!I57</f>
        <v>6</v>
      </c>
      <c r="J57" s="40">
        <f>'2010-2022_9bis'!J57+'2010-2022_9ter'!J57</f>
        <v>3</v>
      </c>
      <c r="K57" s="40">
        <f>'2010-2022_9bis'!K57+'2010-2022_9ter'!K57</f>
        <v>5</v>
      </c>
      <c r="L57" s="40">
        <f>'2010-2022_9bis'!L57+'2010-2022_9ter'!L57</f>
        <v>3</v>
      </c>
      <c r="M57" s="40">
        <f>'2010-2022_9bis'!M57+'2010-2022_9ter'!M57</f>
        <v>10</v>
      </c>
      <c r="N57" s="40">
        <v>6</v>
      </c>
      <c r="O57" s="175">
        <f>'2022_Tot_Mois-Maand'!O56</f>
        <v>4</v>
      </c>
      <c r="P57" s="10"/>
      <c r="Q57" s="60" t="s">
        <v>191</v>
      </c>
      <c r="R57" s="61" t="s">
        <v>191</v>
      </c>
      <c r="S57" s="62" t="s">
        <v>191</v>
      </c>
    </row>
    <row r="58" spans="1:19" ht="15" customHeight="1" x14ac:dyDescent="0.2">
      <c r="A58" s="94" t="s">
        <v>207</v>
      </c>
      <c r="B58" s="95" t="s">
        <v>211</v>
      </c>
      <c r="C58" s="96">
        <f>'2010-2022_9bis'!C58+'2010-2022_9ter'!C58+'2010-2014_9alinéa3'!C57</f>
        <v>50</v>
      </c>
      <c r="D58" s="70">
        <f>'2010-2022_9bis'!D58+'2010-2022_9ter'!D58+'2010-2014_9alinéa3'!D57</f>
        <v>20</v>
      </c>
      <c r="E58" s="70">
        <f>'2010-2022_9bis'!E58+'2010-2022_9ter'!E58+'2010-2014_9alinéa3'!E57</f>
        <v>41</v>
      </c>
      <c r="F58" s="70">
        <f>'2010-2022_9bis'!F58+'2010-2022_9ter'!F58+'2010-2014_9alinéa3'!F57</f>
        <v>41</v>
      </c>
      <c r="G58" s="70">
        <f>'2010-2022_9bis'!G58+'2010-2022_9ter'!G58+'2010-2014_9alinéa3'!G57</f>
        <v>25</v>
      </c>
      <c r="H58" s="70">
        <f>'2010-2022_9bis'!H58+'2010-2022_9ter'!H58</f>
        <v>16</v>
      </c>
      <c r="I58" s="70">
        <f>'2010-2022_9bis'!I58+'2010-2022_9ter'!I58</f>
        <v>9</v>
      </c>
      <c r="J58" s="40">
        <f>'2010-2022_9bis'!J58+'2010-2022_9ter'!J58</f>
        <v>11</v>
      </c>
      <c r="K58" s="40">
        <f>'2010-2022_9bis'!K58+'2010-2022_9ter'!K58</f>
        <v>6</v>
      </c>
      <c r="L58" s="40">
        <f>'2010-2022_9bis'!L58+'2010-2022_9ter'!L58</f>
        <v>5</v>
      </c>
      <c r="M58" s="40">
        <f>'2010-2022_9bis'!M58+'2010-2022_9ter'!M58</f>
        <v>26</v>
      </c>
      <c r="N58" s="40">
        <v>4</v>
      </c>
      <c r="O58" s="175">
        <f>'2022_Tot_Mois-Maand'!O57</f>
        <v>10</v>
      </c>
      <c r="P58" s="10"/>
      <c r="Q58" s="60" t="s">
        <v>208</v>
      </c>
      <c r="R58" s="61" t="s">
        <v>209</v>
      </c>
      <c r="S58" s="62" t="s">
        <v>210</v>
      </c>
    </row>
    <row r="59" spans="1:19" ht="15" customHeight="1" x14ac:dyDescent="0.2">
      <c r="A59" s="118" t="s">
        <v>225</v>
      </c>
      <c r="B59" s="119" t="s">
        <v>227</v>
      </c>
      <c r="C59" s="96">
        <f>'2010-2022_9bis'!C59+'2010-2022_9ter'!C59+'2010-2014_9alinéa3'!C58</f>
        <v>4</v>
      </c>
      <c r="D59" s="70">
        <f>'2010-2022_9bis'!D59+'2010-2022_9ter'!D59+'2010-2014_9alinéa3'!D58</f>
        <v>12</v>
      </c>
      <c r="E59" s="70">
        <f>'2010-2022_9bis'!E59+'2010-2022_9ter'!E59+'2010-2014_9alinéa3'!E58</f>
        <v>10</v>
      </c>
      <c r="F59" s="70">
        <f>'2010-2022_9bis'!F59+'2010-2022_9ter'!F59+'2010-2014_9alinéa3'!F58</f>
        <v>14</v>
      </c>
      <c r="G59" s="70">
        <f>'2010-2022_9bis'!G59+'2010-2022_9ter'!G59+'2010-2014_9alinéa3'!G58</f>
        <v>7</v>
      </c>
      <c r="H59" s="70">
        <f>'2010-2022_9bis'!H59+'2010-2022_9ter'!H59</f>
        <v>2</v>
      </c>
      <c r="I59" s="70">
        <f>'2010-2022_9bis'!I59+'2010-2022_9ter'!I59</f>
        <v>3</v>
      </c>
      <c r="J59" s="40">
        <f>'2010-2022_9bis'!J59+'2010-2022_9ter'!J59</f>
        <v>7</v>
      </c>
      <c r="K59" s="40">
        <f>'2010-2022_9bis'!K59+'2010-2022_9ter'!K59</f>
        <v>3</v>
      </c>
      <c r="L59" s="40">
        <f>'2010-2022_9bis'!L59+'2010-2022_9ter'!L59</f>
        <v>9</v>
      </c>
      <c r="M59" s="40">
        <f>'2010-2022_9bis'!M59+'2010-2022_9ter'!M59</f>
        <v>5</v>
      </c>
      <c r="N59" s="40">
        <v>4</v>
      </c>
      <c r="O59" s="175">
        <f>'2022_Tot_Mois-Maand'!O58</f>
        <v>1</v>
      </c>
      <c r="P59" s="10"/>
      <c r="Q59" s="60" t="s">
        <v>225</v>
      </c>
      <c r="R59" s="61" t="s">
        <v>226</v>
      </c>
      <c r="S59" s="62" t="s">
        <v>225</v>
      </c>
    </row>
    <row r="60" spans="1:19" ht="15" customHeight="1" x14ac:dyDescent="0.2">
      <c r="A60" s="118" t="s">
        <v>239</v>
      </c>
      <c r="B60" s="119" t="s">
        <v>241</v>
      </c>
      <c r="C60" s="96">
        <f>'2010-2022_9bis'!C60+'2010-2022_9ter'!C60+'2010-2014_9alinéa3'!C59</f>
        <v>10</v>
      </c>
      <c r="D60" s="70">
        <f>'2010-2022_9bis'!D60+'2010-2022_9ter'!D60+'2010-2014_9alinéa3'!D59</f>
        <v>50</v>
      </c>
      <c r="E60" s="70">
        <f>'2010-2022_9bis'!E60+'2010-2022_9ter'!E60+'2010-2014_9alinéa3'!E59</f>
        <v>18</v>
      </c>
      <c r="F60" s="70">
        <f>'2010-2022_9bis'!F60+'2010-2022_9ter'!F60+'2010-2014_9alinéa3'!F59</f>
        <v>23</v>
      </c>
      <c r="G60" s="70">
        <f>'2010-2022_9bis'!G60+'2010-2022_9ter'!G60+'2010-2014_9alinéa3'!G59</f>
        <v>10</v>
      </c>
      <c r="H60" s="70">
        <f>'2010-2022_9bis'!H60+'2010-2022_9ter'!H60</f>
        <v>8</v>
      </c>
      <c r="I60" s="70">
        <f>'2010-2022_9bis'!I60+'2010-2022_9ter'!I60</f>
        <v>2</v>
      </c>
      <c r="J60" s="40">
        <f>'2010-2022_9bis'!J60+'2010-2022_9ter'!J60</f>
        <v>6</v>
      </c>
      <c r="K60" s="40">
        <f>'2010-2022_9bis'!K60+'2010-2022_9ter'!K60</f>
        <v>1</v>
      </c>
      <c r="L60" s="40">
        <f>'2010-2022_9bis'!L60+'2010-2022_9ter'!L60</f>
        <v>3</v>
      </c>
      <c r="M60" s="40">
        <f>'2010-2022_9bis'!M60+'2010-2022_9ter'!M60</f>
        <v>6</v>
      </c>
      <c r="N60" s="40">
        <v>3</v>
      </c>
      <c r="O60" s="175">
        <f>'2022_Tot_Mois-Maand'!O59</f>
        <v>9</v>
      </c>
      <c r="P60" s="10"/>
      <c r="Q60" s="60" t="s">
        <v>240</v>
      </c>
      <c r="R60" s="61" t="s">
        <v>240</v>
      </c>
      <c r="S60" s="62" t="s">
        <v>240</v>
      </c>
    </row>
    <row r="61" spans="1:19" ht="15" customHeight="1" x14ac:dyDescent="0.2">
      <c r="A61" s="94" t="s">
        <v>234</v>
      </c>
      <c r="B61" s="95" t="s">
        <v>235</v>
      </c>
      <c r="C61" s="96">
        <f>'2010-2022_9bis'!C61+'2010-2022_9ter'!C61+'2010-2014_9alinéa3'!C60</f>
        <v>79</v>
      </c>
      <c r="D61" s="70">
        <f>'2010-2022_9bis'!D61+'2010-2022_9ter'!D61+'2010-2014_9alinéa3'!D60</f>
        <v>235</v>
      </c>
      <c r="E61" s="70">
        <f>'2010-2022_9bis'!E61+'2010-2022_9ter'!E61+'2010-2014_9alinéa3'!E60</f>
        <v>249</v>
      </c>
      <c r="F61" s="70">
        <f>'2010-2022_9bis'!F61+'2010-2022_9ter'!F61+'2010-2014_9alinéa3'!F60</f>
        <v>196</v>
      </c>
      <c r="G61" s="70">
        <f>'2010-2022_9bis'!G61+'2010-2022_9ter'!G61+'2010-2014_9alinéa3'!G60</f>
        <v>124</v>
      </c>
      <c r="H61" s="70">
        <f>'2010-2022_9bis'!H61+'2010-2022_9ter'!H61</f>
        <v>61</v>
      </c>
      <c r="I61" s="70">
        <f>'2010-2022_9bis'!I61+'2010-2022_9ter'!I61</f>
        <v>47</v>
      </c>
      <c r="J61" s="40">
        <f>'2010-2022_9bis'!J61+'2010-2022_9ter'!J61</f>
        <v>60</v>
      </c>
      <c r="K61" s="40">
        <f>'2010-2022_9bis'!K61+'2010-2022_9ter'!K61</f>
        <v>22</v>
      </c>
      <c r="L61" s="40">
        <f>'2010-2022_9bis'!L61+'2010-2022_9ter'!L61</f>
        <v>30</v>
      </c>
      <c r="M61" s="40">
        <f>'2010-2022_9bis'!M61+'2010-2022_9ter'!M61</f>
        <v>31</v>
      </c>
      <c r="N61" s="40">
        <v>26</v>
      </c>
      <c r="O61" s="175">
        <f>'2022_Tot_Mois-Maand'!O60</f>
        <v>38</v>
      </c>
      <c r="P61" s="10"/>
      <c r="Q61" s="60" t="s">
        <v>234</v>
      </c>
      <c r="R61" s="61" t="s">
        <v>234</v>
      </c>
      <c r="S61" s="62" t="s">
        <v>234</v>
      </c>
    </row>
    <row r="62" spans="1:19" ht="15" customHeight="1" x14ac:dyDescent="0.2">
      <c r="A62" s="94" t="s">
        <v>236</v>
      </c>
      <c r="B62" s="95" t="s">
        <v>238</v>
      </c>
      <c r="C62" s="96">
        <f>'2010-2022_9bis'!C62+'2010-2022_9ter'!C62+'2010-2014_9alinéa3'!C61</f>
        <v>121</v>
      </c>
      <c r="D62" s="70">
        <f>'2010-2022_9bis'!D62+'2010-2022_9ter'!D62+'2010-2014_9alinéa3'!D61</f>
        <v>571</v>
      </c>
      <c r="E62" s="70">
        <f>'2010-2022_9bis'!E62+'2010-2022_9ter'!E62+'2010-2014_9alinéa3'!E61</f>
        <v>600</v>
      </c>
      <c r="F62" s="70">
        <f>'2010-2022_9bis'!F62+'2010-2022_9ter'!F62+'2010-2014_9alinéa3'!F61</f>
        <v>646</v>
      </c>
      <c r="G62" s="70">
        <f>'2010-2022_9bis'!G62+'2010-2022_9ter'!G62+'2010-2014_9alinéa3'!G61</f>
        <v>371</v>
      </c>
      <c r="H62" s="70">
        <f>'2010-2022_9bis'!H62+'2010-2022_9ter'!H62</f>
        <v>290</v>
      </c>
      <c r="I62" s="70">
        <f>'2010-2022_9bis'!I62+'2010-2022_9ter'!I62</f>
        <v>207</v>
      </c>
      <c r="J62" s="40">
        <f>'2010-2022_9bis'!J62+'2010-2022_9ter'!J62</f>
        <v>207</v>
      </c>
      <c r="K62" s="40">
        <f>'2010-2022_9bis'!K62+'2010-2022_9ter'!K62</f>
        <v>76</v>
      </c>
      <c r="L62" s="40">
        <f>'2010-2022_9bis'!L62+'2010-2022_9ter'!L62</f>
        <v>73</v>
      </c>
      <c r="M62" s="40">
        <f>'2010-2022_9bis'!M62+'2010-2022_9ter'!M62</f>
        <v>63</v>
      </c>
      <c r="N62" s="40">
        <v>91</v>
      </c>
      <c r="O62" s="175">
        <f>'2022_Tot_Mois-Maand'!O61</f>
        <v>104</v>
      </c>
      <c r="P62" s="10"/>
      <c r="Q62" s="60" t="s">
        <v>735</v>
      </c>
      <c r="R62" s="61" t="s">
        <v>237</v>
      </c>
      <c r="S62" s="62" t="s">
        <v>237</v>
      </c>
    </row>
    <row r="63" spans="1:19" ht="15" customHeight="1" x14ac:dyDescent="0.2">
      <c r="A63" s="94" t="s">
        <v>770</v>
      </c>
      <c r="B63" s="95" t="s">
        <v>244</v>
      </c>
      <c r="C63" s="96">
        <f>'2010-2022_9bis'!C63+'2010-2022_9ter'!C63+'2010-2014_9alinéa3'!C62</f>
        <v>1</v>
      </c>
      <c r="D63" s="70">
        <f>'2010-2022_9bis'!D63+'2010-2022_9ter'!D63+'2010-2014_9alinéa3'!D62</f>
        <v>1</v>
      </c>
      <c r="E63" s="70">
        <f>'2010-2022_9bis'!E63+'2010-2022_9ter'!E63+'2010-2014_9alinéa3'!E62</f>
        <v>28</v>
      </c>
      <c r="F63" s="70">
        <f>'2010-2022_9bis'!F63+'2010-2022_9ter'!F63+'2010-2014_9alinéa3'!F62</f>
        <v>2</v>
      </c>
      <c r="G63" s="70">
        <f>'2010-2022_9bis'!G63+'2010-2022_9ter'!G63+'2010-2014_9alinéa3'!G62</f>
        <v>1</v>
      </c>
      <c r="H63" s="70">
        <f>'2010-2022_9bis'!H63+'2010-2022_9ter'!H63</f>
        <v>6</v>
      </c>
      <c r="I63" s="70">
        <f>'2010-2022_9bis'!I63+'2010-2022_9ter'!I63</f>
        <v>1</v>
      </c>
      <c r="J63" s="40">
        <f>'2010-2022_9bis'!J63+'2010-2022_9ter'!J63</f>
        <v>3</v>
      </c>
      <c r="K63" s="40">
        <f>'2010-2022_9bis'!K63+'2010-2022_9ter'!K63</f>
        <v>1</v>
      </c>
      <c r="L63" s="40">
        <f>'2010-2022_9bis'!L63+'2010-2022_9ter'!L63</f>
        <v>0</v>
      </c>
      <c r="M63" s="40">
        <f>'2010-2022_9bis'!M63+'2010-2022_9ter'!M63</f>
        <v>0</v>
      </c>
      <c r="N63" s="40">
        <v>0</v>
      </c>
      <c r="O63" s="175">
        <f>'2022_Tot_Mois-Maand'!O62</f>
        <v>1</v>
      </c>
      <c r="P63" s="10"/>
      <c r="Q63" s="60" t="s">
        <v>242</v>
      </c>
      <c r="R63" s="61" t="s">
        <v>243</v>
      </c>
      <c r="S63" s="62" t="s">
        <v>243</v>
      </c>
    </row>
    <row r="64" spans="1:19" ht="15" customHeight="1" x14ac:dyDescent="0.2">
      <c r="A64" s="94" t="s">
        <v>323</v>
      </c>
      <c r="B64" s="95" t="s">
        <v>325</v>
      </c>
      <c r="C64" s="96">
        <f>'2010-2022_9bis'!C64+'2010-2022_9ter'!C64+'2010-2014_9alinéa3'!C63</f>
        <v>40</v>
      </c>
      <c r="D64" s="70">
        <f>'2010-2022_9bis'!D64+'2010-2022_9ter'!D64+'2010-2014_9alinéa3'!D63</f>
        <v>38</v>
      </c>
      <c r="E64" s="70">
        <f>'2010-2022_9bis'!E64+'2010-2022_9ter'!E64+'2010-2014_9alinéa3'!E63</f>
        <v>102</v>
      </c>
      <c r="F64" s="70">
        <f>'2010-2022_9bis'!F64+'2010-2022_9ter'!F64+'2010-2014_9alinéa3'!F63</f>
        <v>57</v>
      </c>
      <c r="G64" s="70">
        <f>'2010-2022_9bis'!G64+'2010-2022_9ter'!G64+'2010-2014_9alinéa3'!G63</f>
        <v>35</v>
      </c>
      <c r="H64" s="70">
        <f>'2010-2022_9bis'!H64+'2010-2022_9ter'!H64</f>
        <v>26</v>
      </c>
      <c r="I64" s="70">
        <f>'2010-2022_9bis'!I64+'2010-2022_9ter'!I64</f>
        <v>1</v>
      </c>
      <c r="J64" s="40">
        <f>'2010-2022_9bis'!J64+'2010-2022_9ter'!J64</f>
        <v>5</v>
      </c>
      <c r="K64" s="40">
        <f>'2010-2022_9bis'!K64+'2010-2022_9ter'!K64</f>
        <v>4</v>
      </c>
      <c r="L64" s="40">
        <f>'2010-2022_9bis'!L64+'2010-2022_9ter'!L64</f>
        <v>5</v>
      </c>
      <c r="M64" s="40">
        <f>'2010-2022_9bis'!M64+'2010-2022_9ter'!M64</f>
        <v>6</v>
      </c>
      <c r="N64" s="40">
        <v>0</v>
      </c>
      <c r="O64" s="175">
        <f>'2022_Tot_Mois-Maand'!O63</f>
        <v>7</v>
      </c>
      <c r="P64" s="10"/>
      <c r="Q64" s="60" t="s">
        <v>324</v>
      </c>
      <c r="R64" s="61" t="s">
        <v>324</v>
      </c>
      <c r="S64" s="62" t="s">
        <v>323</v>
      </c>
    </row>
    <row r="65" spans="1:19" ht="15" customHeight="1" x14ac:dyDescent="0.2">
      <c r="A65" s="118" t="s">
        <v>364</v>
      </c>
      <c r="B65" s="119" t="s">
        <v>365</v>
      </c>
      <c r="C65" s="96">
        <f>'2010-2022_9bis'!C65+'2010-2022_9ter'!C65+'2010-2014_9alinéa3'!C64</f>
        <v>11</v>
      </c>
      <c r="D65" s="70">
        <f>'2010-2022_9bis'!D65+'2010-2022_9ter'!D65+'2010-2014_9alinéa3'!D64</f>
        <v>0</v>
      </c>
      <c r="E65" s="70">
        <f>'2010-2022_9bis'!E65+'2010-2022_9ter'!E65+'2010-2014_9alinéa3'!E64</f>
        <v>0</v>
      </c>
      <c r="F65" s="70">
        <f>'2010-2022_9bis'!F65+'2010-2022_9ter'!F65+'2010-2014_9alinéa3'!F64</f>
        <v>0</v>
      </c>
      <c r="G65" s="70">
        <f>'2010-2022_9bis'!G65+'2010-2022_9ter'!G65+'2010-2014_9alinéa3'!G64</f>
        <v>0</v>
      </c>
      <c r="H65" s="70">
        <f>'2010-2022_9bis'!H65+'2010-2022_9ter'!H65</f>
        <v>0</v>
      </c>
      <c r="I65" s="70">
        <f>'2010-2022_9bis'!I65+'2010-2022_9ter'!I65</f>
        <v>0</v>
      </c>
      <c r="J65" s="40">
        <f>'2010-2022_9bis'!J65+'2010-2022_9ter'!J65</f>
        <v>0</v>
      </c>
      <c r="K65" s="40">
        <f>'2010-2022_9bis'!K65+'2010-2022_9ter'!K65</f>
        <v>0</v>
      </c>
      <c r="L65" s="40">
        <f>'2010-2022_9bis'!L65+'2010-2022_9ter'!L65</f>
        <v>0</v>
      </c>
      <c r="M65" s="40">
        <f>'2010-2022_9bis'!M65+'2010-2022_9ter'!M65</f>
        <v>0</v>
      </c>
      <c r="N65" s="40">
        <v>0</v>
      </c>
      <c r="O65" s="175">
        <f>'2022_Tot_Mois-Maand'!O64</f>
        <v>0</v>
      </c>
      <c r="P65" s="10"/>
      <c r="Q65" s="60" t="s">
        <v>364</v>
      </c>
      <c r="R65" s="61" t="s">
        <v>364</v>
      </c>
      <c r="S65" s="62" t="s">
        <v>364</v>
      </c>
    </row>
    <row r="66" spans="1:19" ht="15" customHeight="1" x14ac:dyDescent="0.2">
      <c r="A66" s="118" t="s">
        <v>771</v>
      </c>
      <c r="B66" s="119" t="s">
        <v>352</v>
      </c>
      <c r="C66" s="96">
        <f>'2010-2022_9bis'!C66+'2010-2022_9ter'!C66+'2010-2014_9alinéa3'!C65</f>
        <v>33</v>
      </c>
      <c r="D66" s="70">
        <f>'2010-2022_9bis'!D66+'2010-2022_9ter'!D66+'2010-2014_9alinéa3'!D65</f>
        <v>31</v>
      </c>
      <c r="E66" s="70">
        <f>'2010-2022_9bis'!E66+'2010-2022_9ter'!E66+'2010-2014_9alinéa3'!E65</f>
        <v>44</v>
      </c>
      <c r="F66" s="70">
        <f>'2010-2022_9bis'!F66+'2010-2022_9ter'!F66+'2010-2014_9alinéa3'!F65</f>
        <v>36</v>
      </c>
      <c r="G66" s="70">
        <f>'2010-2022_9bis'!G66+'2010-2022_9ter'!G66+'2010-2014_9alinéa3'!G65</f>
        <v>14</v>
      </c>
      <c r="H66" s="70">
        <f>'2010-2022_9bis'!H66+'2010-2022_9ter'!H66</f>
        <v>15</v>
      </c>
      <c r="I66" s="70">
        <f>'2010-2022_9bis'!I66+'2010-2022_9ter'!I66</f>
        <v>9</v>
      </c>
      <c r="J66" s="40">
        <f>'2010-2022_9bis'!J66+'2010-2022_9ter'!J66</f>
        <v>5</v>
      </c>
      <c r="K66" s="40">
        <f>'2010-2022_9bis'!K66+'2010-2022_9ter'!K66</f>
        <v>3</v>
      </c>
      <c r="L66" s="40">
        <f>'2010-2022_9bis'!L66+'2010-2022_9ter'!L66</f>
        <v>3</v>
      </c>
      <c r="M66" s="40">
        <f>'2010-2022_9bis'!M66+'2010-2022_9ter'!M66</f>
        <v>2</v>
      </c>
      <c r="N66" s="40">
        <v>5</v>
      </c>
      <c r="O66" s="175">
        <f>'2022_Tot_Mois-Maand'!O65</f>
        <v>4</v>
      </c>
      <c r="P66" s="10"/>
      <c r="Q66" s="60" t="s">
        <v>351</v>
      </c>
      <c r="R66" s="61" t="s">
        <v>351</v>
      </c>
      <c r="S66" s="62" t="s">
        <v>351</v>
      </c>
    </row>
    <row r="67" spans="1:19" ht="15" customHeight="1" x14ac:dyDescent="0.2">
      <c r="A67" s="94" t="s">
        <v>353</v>
      </c>
      <c r="B67" s="95" t="s">
        <v>356</v>
      </c>
      <c r="C67" s="96">
        <f>'2010-2022_9bis'!C67+'2010-2022_9ter'!C67+'2010-2014_9alinéa3'!C66</f>
        <v>8</v>
      </c>
      <c r="D67" s="70">
        <f>'2010-2022_9bis'!D67+'2010-2022_9ter'!D67+'2010-2014_9alinéa3'!D66</f>
        <v>10</v>
      </c>
      <c r="E67" s="70">
        <f>'2010-2022_9bis'!E67+'2010-2022_9ter'!E67+'2010-2014_9alinéa3'!E66</f>
        <v>6</v>
      </c>
      <c r="F67" s="70">
        <f>'2010-2022_9bis'!F67+'2010-2022_9ter'!F67+'2010-2014_9alinéa3'!F66</f>
        <v>20</v>
      </c>
      <c r="G67" s="70">
        <f>'2010-2022_9bis'!G67+'2010-2022_9ter'!G67+'2010-2014_9alinéa3'!G66</f>
        <v>4</v>
      </c>
      <c r="H67" s="70">
        <f>'2010-2022_9bis'!H67+'2010-2022_9ter'!H67</f>
        <v>7</v>
      </c>
      <c r="I67" s="70">
        <f>'2010-2022_9bis'!I67+'2010-2022_9ter'!I67</f>
        <v>2</v>
      </c>
      <c r="J67" s="40">
        <f>'2010-2022_9bis'!J67+'2010-2022_9ter'!J67</f>
        <v>7</v>
      </c>
      <c r="K67" s="40">
        <f>'2010-2022_9bis'!K67+'2010-2022_9ter'!K67</f>
        <v>1</v>
      </c>
      <c r="L67" s="40">
        <f>'2010-2022_9bis'!L67+'2010-2022_9ter'!L67</f>
        <v>0</v>
      </c>
      <c r="M67" s="40">
        <f>'2010-2022_9bis'!M67+'2010-2022_9ter'!M67</f>
        <v>0</v>
      </c>
      <c r="N67" s="40">
        <v>0</v>
      </c>
      <c r="O67" s="175">
        <f>'2022_Tot_Mois-Maand'!O66</f>
        <v>0</v>
      </c>
      <c r="P67" s="10"/>
      <c r="Q67" s="60" t="s">
        <v>354</v>
      </c>
      <c r="R67" s="61" t="s">
        <v>355</v>
      </c>
      <c r="S67" s="62" t="s">
        <v>736</v>
      </c>
    </row>
    <row r="68" spans="1:19" ht="15" customHeight="1" x14ac:dyDescent="0.2">
      <c r="A68" s="94" t="s">
        <v>386</v>
      </c>
      <c r="B68" s="95" t="s">
        <v>387</v>
      </c>
      <c r="C68" s="96">
        <f>'2010-2022_9bis'!C68+'2010-2022_9ter'!C68+'2010-2014_9alinéa3'!C67</f>
        <v>1</v>
      </c>
      <c r="D68" s="70">
        <f>'2010-2022_9bis'!D68+'2010-2022_9ter'!D68+'2010-2014_9alinéa3'!D67</f>
        <v>2</v>
      </c>
      <c r="E68" s="70">
        <f>'2010-2022_9bis'!E68+'2010-2022_9ter'!E68+'2010-2014_9alinéa3'!E67</f>
        <v>15</v>
      </c>
      <c r="F68" s="70">
        <f>'2010-2022_9bis'!F68+'2010-2022_9ter'!F68+'2010-2014_9alinéa3'!F67</f>
        <v>7</v>
      </c>
      <c r="G68" s="70">
        <f>'2010-2022_9bis'!G68+'2010-2022_9ter'!G68+'2010-2014_9alinéa3'!G67</f>
        <v>4</v>
      </c>
      <c r="H68" s="70">
        <f>'2010-2022_9bis'!H68+'2010-2022_9ter'!H68</f>
        <v>4</v>
      </c>
      <c r="I68" s="70">
        <f>'2010-2022_9bis'!I68+'2010-2022_9ter'!I68</f>
        <v>7</v>
      </c>
      <c r="J68" s="40">
        <f>'2010-2022_9bis'!J68+'2010-2022_9ter'!J68</f>
        <v>8</v>
      </c>
      <c r="K68" s="40">
        <f>'2010-2022_9bis'!K68+'2010-2022_9ter'!K68</f>
        <v>2</v>
      </c>
      <c r="L68" s="40">
        <f>'2010-2022_9bis'!L68+'2010-2022_9ter'!L68</f>
        <v>0</v>
      </c>
      <c r="M68" s="40">
        <f>'2010-2022_9bis'!M68+'2010-2022_9ter'!M68</f>
        <v>0</v>
      </c>
      <c r="N68" s="40">
        <v>0</v>
      </c>
      <c r="O68" s="175">
        <f>'2022_Tot_Mois-Maand'!O67</f>
        <v>0</v>
      </c>
      <c r="P68" s="10"/>
      <c r="Q68" s="60" t="s">
        <v>386</v>
      </c>
      <c r="R68" s="61" t="s">
        <v>386</v>
      </c>
      <c r="S68" s="62" t="s">
        <v>386</v>
      </c>
    </row>
    <row r="69" spans="1:19" ht="15" customHeight="1" x14ac:dyDescent="0.2">
      <c r="A69" s="94" t="s">
        <v>429</v>
      </c>
      <c r="B69" s="95" t="s">
        <v>430</v>
      </c>
      <c r="C69" s="96">
        <f>'2010-2022_9bis'!C69+'2010-2022_9ter'!C69+'2010-2014_9alinéa3'!C68</f>
        <v>20</v>
      </c>
      <c r="D69" s="70">
        <f>'2010-2022_9bis'!D69+'2010-2022_9ter'!D69+'2010-2014_9alinéa3'!D68</f>
        <v>0</v>
      </c>
      <c r="E69" s="70">
        <f>'2010-2022_9bis'!E69+'2010-2022_9ter'!E69+'2010-2014_9alinéa3'!E68</f>
        <v>7</v>
      </c>
      <c r="F69" s="70">
        <f>'2010-2022_9bis'!F69+'2010-2022_9ter'!F69+'2010-2014_9alinéa3'!F68</f>
        <v>0</v>
      </c>
      <c r="G69" s="70">
        <f>'2010-2022_9bis'!G69+'2010-2022_9ter'!G69+'2010-2014_9alinéa3'!G68</f>
        <v>0</v>
      </c>
      <c r="H69" s="70">
        <f>'2010-2022_9bis'!H69+'2010-2022_9ter'!H69</f>
        <v>0</v>
      </c>
      <c r="I69" s="70">
        <f>'2010-2022_9bis'!I69+'2010-2022_9ter'!I69</f>
        <v>0</v>
      </c>
      <c r="J69" s="40">
        <f>'2010-2022_9bis'!J69+'2010-2022_9ter'!J69</f>
        <v>0</v>
      </c>
      <c r="K69" s="40">
        <f>'2010-2022_9bis'!K69+'2010-2022_9ter'!K69</f>
        <v>0</v>
      </c>
      <c r="L69" s="40">
        <f>'2010-2022_9bis'!L69+'2010-2022_9ter'!L69</f>
        <v>2</v>
      </c>
      <c r="M69" s="40">
        <f>'2010-2022_9bis'!M69+'2010-2022_9ter'!M69</f>
        <v>0</v>
      </c>
      <c r="N69" s="40">
        <v>0</v>
      </c>
      <c r="O69" s="175">
        <f>'2022_Tot_Mois-Maand'!O68</f>
        <v>0</v>
      </c>
      <c r="P69" s="10"/>
      <c r="Q69" s="60" t="s">
        <v>429</v>
      </c>
      <c r="R69" s="61" t="s">
        <v>429</v>
      </c>
      <c r="S69" s="62" t="s">
        <v>429</v>
      </c>
    </row>
    <row r="70" spans="1:19" ht="15" customHeight="1" x14ac:dyDescent="0.2">
      <c r="A70" s="94" t="s">
        <v>404</v>
      </c>
      <c r="B70" s="95" t="s">
        <v>405</v>
      </c>
      <c r="C70" s="96">
        <f>'2010-2022_9bis'!C70+'2010-2022_9ter'!C70+'2010-2014_9alinéa3'!C69</f>
        <v>5</v>
      </c>
      <c r="D70" s="70">
        <f>'2010-2022_9bis'!D70+'2010-2022_9ter'!D70+'2010-2014_9alinéa3'!D69</f>
        <v>10</v>
      </c>
      <c r="E70" s="70">
        <f>'2010-2022_9bis'!E70+'2010-2022_9ter'!E70+'2010-2014_9alinéa3'!E69</f>
        <v>14</v>
      </c>
      <c r="F70" s="70">
        <f>'2010-2022_9bis'!F70+'2010-2022_9ter'!F70+'2010-2014_9alinéa3'!F69</f>
        <v>7</v>
      </c>
      <c r="G70" s="70">
        <f>'2010-2022_9bis'!G70+'2010-2022_9ter'!G70+'2010-2014_9alinéa3'!G69</f>
        <v>9</v>
      </c>
      <c r="H70" s="70">
        <f>'2010-2022_9bis'!H70+'2010-2022_9ter'!H70</f>
        <v>10</v>
      </c>
      <c r="I70" s="70">
        <f>'2010-2022_9bis'!I70+'2010-2022_9ter'!I70</f>
        <v>19</v>
      </c>
      <c r="J70" s="40">
        <f>'2010-2022_9bis'!J70+'2010-2022_9ter'!J70</f>
        <v>12</v>
      </c>
      <c r="K70" s="40">
        <f>'2010-2022_9bis'!K70+'2010-2022_9ter'!K70</f>
        <v>2</v>
      </c>
      <c r="L70" s="40">
        <f>'2010-2022_9bis'!L70+'2010-2022_9ter'!L70</f>
        <v>0</v>
      </c>
      <c r="M70" s="40">
        <f>'2010-2022_9bis'!M70+'2010-2022_9ter'!M70</f>
        <v>8</v>
      </c>
      <c r="N70" s="40">
        <v>1</v>
      </c>
      <c r="O70" s="175">
        <f>'2022_Tot_Mois-Maand'!O69</f>
        <v>7</v>
      </c>
      <c r="P70" s="10"/>
      <c r="Q70" s="60" t="s">
        <v>404</v>
      </c>
      <c r="R70" s="61" t="s">
        <v>404</v>
      </c>
      <c r="S70" s="62" t="s">
        <v>404</v>
      </c>
    </row>
    <row r="71" spans="1:19" ht="15" customHeight="1" x14ac:dyDescent="0.2">
      <c r="A71" s="94" t="s">
        <v>421</v>
      </c>
      <c r="B71" s="95" t="s">
        <v>425</v>
      </c>
      <c r="C71" s="96">
        <f>'2010-2022_9bis'!C71+'2010-2022_9ter'!C71+'2010-2014_9alinéa3'!C70</f>
        <v>55</v>
      </c>
      <c r="D71" s="70">
        <f>'2010-2022_9bis'!D71+'2010-2022_9ter'!D71+'2010-2014_9alinéa3'!D70</f>
        <v>109</v>
      </c>
      <c r="E71" s="70">
        <f>'2010-2022_9bis'!E71+'2010-2022_9ter'!E71+'2010-2014_9alinéa3'!E70</f>
        <v>140</v>
      </c>
      <c r="F71" s="70">
        <f>'2010-2022_9bis'!F71+'2010-2022_9ter'!F71+'2010-2014_9alinéa3'!F70</f>
        <v>98</v>
      </c>
      <c r="G71" s="70">
        <f>'2010-2022_9bis'!G71+'2010-2022_9ter'!G71+'2010-2014_9alinéa3'!G70</f>
        <v>43</v>
      </c>
      <c r="H71" s="70">
        <f>'2010-2022_9bis'!H71+'2010-2022_9ter'!H71</f>
        <v>40</v>
      </c>
      <c r="I71" s="70">
        <f>'2010-2022_9bis'!I71+'2010-2022_9ter'!I71</f>
        <v>44</v>
      </c>
      <c r="J71" s="40">
        <f>'2010-2022_9bis'!J71+'2010-2022_9ter'!J71</f>
        <v>29</v>
      </c>
      <c r="K71" s="40">
        <f>'2010-2022_9bis'!K71+'2010-2022_9ter'!K71</f>
        <v>22</v>
      </c>
      <c r="L71" s="40">
        <f>'2010-2022_9bis'!L71+'2010-2022_9ter'!L71</f>
        <v>14</v>
      </c>
      <c r="M71" s="40">
        <f>'2010-2022_9bis'!M71+'2010-2022_9ter'!M71</f>
        <v>16</v>
      </c>
      <c r="N71" s="40">
        <v>11</v>
      </c>
      <c r="O71" s="175">
        <f>'2022_Tot_Mois-Maand'!O70</f>
        <v>19</v>
      </c>
      <c r="P71" s="10"/>
      <c r="Q71" s="60" t="s">
        <v>422</v>
      </c>
      <c r="R71" s="61" t="s">
        <v>423</v>
      </c>
      <c r="S71" s="62" t="s">
        <v>424</v>
      </c>
    </row>
    <row r="72" spans="1:19" ht="15" customHeight="1" x14ac:dyDescent="0.2">
      <c r="A72" s="94" t="s">
        <v>426</v>
      </c>
      <c r="B72" s="95" t="s">
        <v>428</v>
      </c>
      <c r="C72" s="96">
        <f>'2010-2022_9bis'!C72+'2010-2022_9ter'!C72+'2010-2014_9alinéa3'!C71</f>
        <v>1</v>
      </c>
      <c r="D72" s="70">
        <f>'2010-2022_9bis'!D72+'2010-2022_9ter'!D72+'2010-2014_9alinéa3'!D71</f>
        <v>13</v>
      </c>
      <c r="E72" s="70">
        <f>'2010-2022_9bis'!E72+'2010-2022_9ter'!E72+'2010-2014_9alinéa3'!E71</f>
        <v>81</v>
      </c>
      <c r="F72" s="70">
        <f>'2010-2022_9bis'!F72+'2010-2022_9ter'!F72+'2010-2014_9alinéa3'!F71</f>
        <v>22</v>
      </c>
      <c r="G72" s="70">
        <f>'2010-2022_9bis'!G72+'2010-2022_9ter'!G72+'2010-2014_9alinéa3'!G71</f>
        <v>3</v>
      </c>
      <c r="H72" s="70">
        <f>'2010-2022_9bis'!H72+'2010-2022_9ter'!H72</f>
        <v>8</v>
      </c>
      <c r="I72" s="70">
        <f>'2010-2022_9bis'!I72+'2010-2022_9ter'!I72</f>
        <v>4</v>
      </c>
      <c r="J72" s="40">
        <f>'2010-2022_9bis'!J72+'2010-2022_9ter'!J72</f>
        <v>6</v>
      </c>
      <c r="K72" s="40">
        <f>'2010-2022_9bis'!K72+'2010-2022_9ter'!K72</f>
        <v>1</v>
      </c>
      <c r="L72" s="40">
        <f>'2010-2022_9bis'!L72+'2010-2022_9ter'!L72</f>
        <v>1</v>
      </c>
      <c r="M72" s="40">
        <f>'2010-2022_9bis'!M72+'2010-2022_9ter'!M72</f>
        <v>5</v>
      </c>
      <c r="N72" s="40">
        <v>0</v>
      </c>
      <c r="O72" s="175">
        <f>'2022_Tot_Mois-Maand'!O71</f>
        <v>2</v>
      </c>
      <c r="P72" s="10"/>
      <c r="Q72" s="60" t="s">
        <v>427</v>
      </c>
      <c r="R72" s="61" t="s">
        <v>427</v>
      </c>
      <c r="S72" s="62" t="s">
        <v>427</v>
      </c>
    </row>
    <row r="73" spans="1:19" ht="15" customHeight="1" x14ac:dyDescent="0.2">
      <c r="A73" s="94" t="s">
        <v>379</v>
      </c>
      <c r="B73" s="95" t="s">
        <v>382</v>
      </c>
      <c r="C73" s="96">
        <f>'2010-2022_9bis'!C73+'2010-2022_9ter'!C73+'2010-2014_9alinéa3'!C72</f>
        <v>1350</v>
      </c>
      <c r="D73" s="70">
        <f>'2010-2022_9bis'!D73+'2010-2022_9ter'!D73+'2010-2014_9alinéa3'!D72</f>
        <v>4303</v>
      </c>
      <c r="E73" s="70">
        <f>'2010-2022_9bis'!E73+'2010-2022_9ter'!E73+'2010-2014_9alinéa3'!E72</f>
        <v>4437</v>
      </c>
      <c r="F73" s="70">
        <f>'2010-2022_9bis'!F73+'2010-2022_9ter'!F73+'2010-2014_9alinéa3'!F72</f>
        <v>2822</v>
      </c>
      <c r="G73" s="70">
        <f>'2010-2022_9bis'!G73+'2010-2022_9ter'!G73+'2010-2014_9alinéa3'!G72</f>
        <v>1371</v>
      </c>
      <c r="H73" s="70">
        <f>'2010-2022_9bis'!H73+'2010-2022_9ter'!H73</f>
        <v>1086</v>
      </c>
      <c r="I73" s="70">
        <f>'2010-2022_9bis'!I73+'2010-2022_9ter'!I73</f>
        <v>715</v>
      </c>
      <c r="J73" s="40">
        <f>'2010-2022_9bis'!J73+'2010-2022_9ter'!J73</f>
        <v>893</v>
      </c>
      <c r="K73" s="40">
        <f>'2010-2022_9bis'!K73+'2010-2022_9ter'!K73</f>
        <v>459</v>
      </c>
      <c r="L73" s="40">
        <f>'2010-2022_9bis'!L73+'2010-2022_9ter'!L73</f>
        <v>566</v>
      </c>
      <c r="M73" s="40">
        <f>'2010-2022_9bis'!M73+'2010-2022_9ter'!M73</f>
        <v>475</v>
      </c>
      <c r="N73" s="40">
        <v>532</v>
      </c>
      <c r="O73" s="175">
        <f>'2022_Tot_Mois-Maand'!O72</f>
        <v>875</v>
      </c>
      <c r="P73" s="10"/>
      <c r="Q73" s="60" t="s">
        <v>380</v>
      </c>
      <c r="R73" s="61" t="s">
        <v>380</v>
      </c>
      <c r="S73" s="62" t="s">
        <v>381</v>
      </c>
    </row>
    <row r="74" spans="1:19" ht="15" customHeight="1" x14ac:dyDescent="0.2">
      <c r="A74" s="94" t="s">
        <v>418</v>
      </c>
      <c r="B74" s="95" t="s">
        <v>420</v>
      </c>
      <c r="C74" s="96">
        <f>'2010-2022_9bis'!C74+'2010-2022_9ter'!C74+'2010-2014_9alinéa3'!C73</f>
        <v>0</v>
      </c>
      <c r="D74" s="70">
        <f>'2010-2022_9bis'!D74+'2010-2022_9ter'!D74+'2010-2014_9alinéa3'!D73</f>
        <v>5</v>
      </c>
      <c r="E74" s="70">
        <f>'2010-2022_9bis'!E74+'2010-2022_9ter'!E74+'2010-2014_9alinéa3'!E73</f>
        <v>1</v>
      </c>
      <c r="F74" s="70">
        <f>'2010-2022_9bis'!F74+'2010-2022_9ter'!F74+'2010-2014_9alinéa3'!F73</f>
        <v>0</v>
      </c>
      <c r="G74" s="70">
        <f>'2010-2022_9bis'!G74+'2010-2022_9ter'!G74+'2010-2014_9alinéa3'!G73</f>
        <v>0</v>
      </c>
      <c r="H74" s="70">
        <f>'2010-2022_9bis'!H74+'2010-2022_9ter'!H74</f>
        <v>0</v>
      </c>
      <c r="I74" s="70">
        <f>'2010-2022_9bis'!I74+'2010-2022_9ter'!I74</f>
        <v>0</v>
      </c>
      <c r="J74" s="40">
        <f>'2010-2022_9bis'!J74+'2010-2022_9ter'!J74</f>
        <v>0</v>
      </c>
      <c r="K74" s="40">
        <f>'2010-2022_9bis'!K74+'2010-2022_9ter'!K74</f>
        <v>0</v>
      </c>
      <c r="L74" s="40">
        <f>'2010-2022_9bis'!L74+'2010-2022_9ter'!L74</f>
        <v>0</v>
      </c>
      <c r="M74" s="40">
        <f>'2010-2022_9bis'!M74+'2010-2022_9ter'!M74</f>
        <v>1</v>
      </c>
      <c r="N74" s="40">
        <v>0</v>
      </c>
      <c r="O74" s="175">
        <f>'2022_Tot_Mois-Maand'!O73</f>
        <v>0</v>
      </c>
      <c r="P74" s="10"/>
      <c r="Q74" s="60" t="s">
        <v>418</v>
      </c>
      <c r="R74" s="61" t="s">
        <v>419</v>
      </c>
      <c r="S74" s="62" t="s">
        <v>418</v>
      </c>
    </row>
    <row r="75" spans="1:19" ht="15" customHeight="1" x14ac:dyDescent="0.2">
      <c r="A75" s="94" t="s">
        <v>434</v>
      </c>
      <c r="B75" s="95" t="s">
        <v>437</v>
      </c>
      <c r="C75" s="96">
        <f>'2010-2022_9bis'!C75+'2010-2022_9ter'!C75+'2010-2014_9alinéa3'!C74</f>
        <v>0</v>
      </c>
      <c r="D75" s="70">
        <f>'2010-2022_9bis'!D75+'2010-2022_9ter'!D75+'2010-2014_9alinéa3'!D74</f>
        <v>1</v>
      </c>
      <c r="E75" s="70">
        <f>'2010-2022_9bis'!E75+'2010-2022_9ter'!E75+'2010-2014_9alinéa3'!E74</f>
        <v>0</v>
      </c>
      <c r="F75" s="70">
        <f>'2010-2022_9bis'!F75+'2010-2022_9ter'!F75+'2010-2014_9alinéa3'!F74</f>
        <v>0</v>
      </c>
      <c r="G75" s="70">
        <f>'2010-2022_9bis'!G75+'2010-2022_9ter'!G75+'2010-2014_9alinéa3'!G74</f>
        <v>0</v>
      </c>
      <c r="H75" s="70">
        <f>'2010-2022_9bis'!H75+'2010-2022_9ter'!H75</f>
        <v>0</v>
      </c>
      <c r="I75" s="70">
        <f>'2010-2022_9bis'!I75+'2010-2022_9ter'!I75</f>
        <v>0</v>
      </c>
      <c r="J75" s="40">
        <f>'2010-2022_9bis'!J75+'2010-2022_9ter'!J75</f>
        <v>0</v>
      </c>
      <c r="K75" s="40">
        <f>'2010-2022_9bis'!K75+'2010-2022_9ter'!K75</f>
        <v>0</v>
      </c>
      <c r="L75" s="40">
        <f>'2010-2022_9bis'!L75+'2010-2022_9ter'!L75</f>
        <v>0</v>
      </c>
      <c r="M75" s="40">
        <f>'2010-2022_9bis'!M75+'2010-2022_9ter'!M75</f>
        <v>0</v>
      </c>
      <c r="N75" s="40">
        <v>0</v>
      </c>
      <c r="O75" s="175">
        <f>'2022_Tot_Mois-Maand'!O74</f>
        <v>1</v>
      </c>
      <c r="P75" s="10"/>
      <c r="Q75" s="60" t="s">
        <v>435</v>
      </c>
      <c r="R75" s="61" t="s">
        <v>436</v>
      </c>
      <c r="S75" s="62" t="s">
        <v>436</v>
      </c>
    </row>
    <row r="76" spans="1:19" ht="15" customHeight="1" x14ac:dyDescent="0.2">
      <c r="A76" s="94" t="s">
        <v>438</v>
      </c>
      <c r="B76" s="95" t="s">
        <v>439</v>
      </c>
      <c r="C76" s="96">
        <f>'2010-2022_9bis'!C76+'2010-2022_9ter'!C76+'2010-2014_9alinéa3'!C75</f>
        <v>19</v>
      </c>
      <c r="D76" s="70">
        <f>'2010-2022_9bis'!D76+'2010-2022_9ter'!D76+'2010-2014_9alinéa3'!D75</f>
        <v>65</v>
      </c>
      <c r="E76" s="70">
        <f>'2010-2022_9bis'!E76+'2010-2022_9ter'!E76+'2010-2014_9alinéa3'!E75</f>
        <v>103</v>
      </c>
      <c r="F76" s="70">
        <f>'2010-2022_9bis'!F76+'2010-2022_9ter'!F76+'2010-2014_9alinéa3'!F75</f>
        <v>66</v>
      </c>
      <c r="G76" s="70">
        <f>'2010-2022_9bis'!G76+'2010-2022_9ter'!G76+'2010-2014_9alinéa3'!G75</f>
        <v>39</v>
      </c>
      <c r="H76" s="70">
        <f>'2010-2022_9bis'!H76+'2010-2022_9ter'!H76</f>
        <v>42</v>
      </c>
      <c r="I76" s="70">
        <f>'2010-2022_9bis'!I76+'2010-2022_9ter'!I76</f>
        <v>28</v>
      </c>
      <c r="J76" s="40">
        <f>'2010-2022_9bis'!J76+'2010-2022_9ter'!J76</f>
        <v>27</v>
      </c>
      <c r="K76" s="40">
        <f>'2010-2022_9bis'!K76+'2010-2022_9ter'!K76</f>
        <v>20</v>
      </c>
      <c r="L76" s="40">
        <f>'2010-2022_9bis'!L76+'2010-2022_9ter'!L76</f>
        <v>17</v>
      </c>
      <c r="M76" s="40">
        <f>'2010-2022_9bis'!M76+'2010-2022_9ter'!M76</f>
        <v>17</v>
      </c>
      <c r="N76" s="40">
        <v>13</v>
      </c>
      <c r="O76" s="175">
        <f>'2022_Tot_Mois-Maand'!O75</f>
        <v>13</v>
      </c>
      <c r="P76" s="10"/>
      <c r="Q76" s="60" t="s">
        <v>438</v>
      </c>
      <c r="R76" s="61" t="s">
        <v>438</v>
      </c>
      <c r="S76" s="62" t="s">
        <v>438</v>
      </c>
    </row>
    <row r="77" spans="1:19" ht="15" customHeight="1" x14ac:dyDescent="0.2">
      <c r="A77" s="118" t="s">
        <v>772</v>
      </c>
      <c r="B77" s="119" t="s">
        <v>441</v>
      </c>
      <c r="C77" s="96">
        <f>'2010-2022_9bis'!C77+'2010-2022_9ter'!C77+'2010-2014_9alinéa3'!C76</f>
        <v>146</v>
      </c>
      <c r="D77" s="70">
        <f>'2010-2022_9bis'!D77+'2010-2022_9ter'!D77+'2010-2014_9alinéa3'!D76</f>
        <v>316</v>
      </c>
      <c r="E77" s="70">
        <f>'2010-2022_9bis'!E77+'2010-2022_9ter'!E77+'2010-2014_9alinéa3'!E76</f>
        <v>401</v>
      </c>
      <c r="F77" s="70">
        <f>'2010-2022_9bis'!F77+'2010-2022_9ter'!F77+'2010-2014_9alinéa3'!F76</f>
        <v>406</v>
      </c>
      <c r="G77" s="70">
        <f>'2010-2022_9bis'!G77+'2010-2022_9ter'!G77+'2010-2014_9alinéa3'!G76</f>
        <v>229</v>
      </c>
      <c r="H77" s="70">
        <f>'2010-2022_9bis'!H77+'2010-2022_9ter'!H77</f>
        <v>184</v>
      </c>
      <c r="I77" s="70">
        <f>'2010-2022_9bis'!I77+'2010-2022_9ter'!I77</f>
        <v>93</v>
      </c>
      <c r="J77" s="40">
        <f>'2010-2022_9bis'!J77+'2010-2022_9ter'!J77</f>
        <v>87</v>
      </c>
      <c r="K77" s="40">
        <f>'2010-2022_9bis'!K77+'2010-2022_9ter'!K77</f>
        <v>67</v>
      </c>
      <c r="L77" s="40">
        <f>'2010-2022_9bis'!L77+'2010-2022_9ter'!L77</f>
        <v>80</v>
      </c>
      <c r="M77" s="40">
        <f>'2010-2022_9bis'!M77+'2010-2022_9ter'!M77</f>
        <v>66</v>
      </c>
      <c r="N77" s="40">
        <v>40</v>
      </c>
      <c r="O77" s="175">
        <f>'2022_Tot_Mois-Maand'!O76</f>
        <v>56</v>
      </c>
      <c r="P77" s="10"/>
      <c r="Q77" s="60" t="s">
        <v>440</v>
      </c>
      <c r="R77" s="61" t="s">
        <v>440</v>
      </c>
      <c r="S77" s="62" t="s">
        <v>440</v>
      </c>
    </row>
    <row r="78" spans="1:19" ht="15" customHeight="1" x14ac:dyDescent="0.2">
      <c r="A78" s="118" t="s">
        <v>504</v>
      </c>
      <c r="B78" s="119" t="s">
        <v>506</v>
      </c>
      <c r="C78" s="96">
        <f>'2010-2022_9bis'!C78+'2010-2022_9ter'!C78+'2010-2014_9alinéa3'!C77</f>
        <v>58</v>
      </c>
      <c r="D78" s="70">
        <f>'2010-2022_9bis'!D78+'2010-2022_9ter'!D78+'2010-2014_9alinéa3'!D77</f>
        <v>149</v>
      </c>
      <c r="E78" s="70">
        <f>'2010-2022_9bis'!E78+'2010-2022_9ter'!E78+'2010-2014_9alinéa3'!E77</f>
        <v>304</v>
      </c>
      <c r="F78" s="70">
        <f>'2010-2022_9bis'!F78+'2010-2022_9ter'!F78+'2010-2014_9alinéa3'!F77</f>
        <v>204</v>
      </c>
      <c r="G78" s="70">
        <f>'2010-2022_9bis'!G78+'2010-2022_9ter'!G78+'2010-2014_9alinéa3'!G77</f>
        <v>158</v>
      </c>
      <c r="H78" s="70">
        <f>'2010-2022_9bis'!H78+'2010-2022_9ter'!H78</f>
        <v>430</v>
      </c>
      <c r="I78" s="70">
        <f>'2010-2022_9bis'!I78+'2010-2022_9ter'!I78</f>
        <v>78</v>
      </c>
      <c r="J78" s="40">
        <f>'2010-2022_9bis'!J78+'2010-2022_9ter'!J78</f>
        <v>143</v>
      </c>
      <c r="K78" s="40">
        <f>'2010-2022_9bis'!K78+'2010-2022_9ter'!K78</f>
        <v>78</v>
      </c>
      <c r="L78" s="40">
        <f>'2010-2022_9bis'!L78+'2010-2022_9ter'!L78</f>
        <v>68</v>
      </c>
      <c r="M78" s="40">
        <f>'2010-2022_9bis'!M78+'2010-2022_9ter'!M78</f>
        <v>86</v>
      </c>
      <c r="N78" s="40">
        <v>48</v>
      </c>
      <c r="O78" s="175">
        <f>'2022_Tot_Mois-Maand'!O77</f>
        <v>48</v>
      </c>
      <c r="P78" s="10"/>
      <c r="Q78" s="60" t="s">
        <v>504</v>
      </c>
      <c r="R78" s="61" t="s">
        <v>505</v>
      </c>
      <c r="S78" s="62" t="s">
        <v>504</v>
      </c>
    </row>
    <row r="79" spans="1:19" ht="15" customHeight="1" x14ac:dyDescent="0.2">
      <c r="A79" s="118" t="s">
        <v>773</v>
      </c>
      <c r="B79" s="119" t="s">
        <v>548</v>
      </c>
      <c r="C79" s="96">
        <f>'2010-2022_9bis'!C79+'2010-2022_9ter'!C79+'2010-2014_9alinéa3'!C78</f>
        <v>0</v>
      </c>
      <c r="D79" s="70">
        <f>'2010-2022_9bis'!D79+'2010-2022_9ter'!D79+'2010-2014_9alinéa3'!D78</f>
        <v>1</v>
      </c>
      <c r="E79" s="70">
        <f>'2010-2022_9bis'!E79+'2010-2022_9ter'!E79+'2010-2014_9alinéa3'!E78</f>
        <v>0</v>
      </c>
      <c r="F79" s="70">
        <f>'2010-2022_9bis'!F79+'2010-2022_9ter'!F79+'2010-2014_9alinéa3'!F78</f>
        <v>0</v>
      </c>
      <c r="G79" s="70">
        <f>'2010-2022_9bis'!G79+'2010-2022_9ter'!G79+'2010-2014_9alinéa3'!G78</f>
        <v>2</v>
      </c>
      <c r="H79" s="70">
        <f>'2010-2022_9bis'!H79+'2010-2022_9ter'!H79</f>
        <v>0</v>
      </c>
      <c r="I79" s="70">
        <f>'2010-2022_9bis'!I79+'2010-2022_9ter'!I79</f>
        <v>0</v>
      </c>
      <c r="J79" s="40">
        <f>'2010-2022_9bis'!J79+'2010-2022_9ter'!J79</f>
        <v>0</v>
      </c>
      <c r="K79" s="40">
        <f>'2010-2022_9bis'!K79+'2010-2022_9ter'!K79</f>
        <v>0</v>
      </c>
      <c r="L79" s="40">
        <f>'2010-2022_9bis'!L79+'2010-2022_9ter'!L79</f>
        <v>0</v>
      </c>
      <c r="M79" s="40">
        <f>'2010-2022_9bis'!M79+'2010-2022_9ter'!M79</f>
        <v>0</v>
      </c>
      <c r="N79" s="40">
        <v>0</v>
      </c>
      <c r="O79" s="175">
        <f>'2022_Tot_Mois-Maand'!O78</f>
        <v>0</v>
      </c>
      <c r="P79" s="10"/>
      <c r="Q79" s="60" t="s">
        <v>737</v>
      </c>
      <c r="R79" s="61" t="s">
        <v>546</v>
      </c>
      <c r="S79" s="62" t="s">
        <v>547</v>
      </c>
    </row>
    <row r="80" spans="1:19" ht="15" customHeight="1" x14ac:dyDescent="0.2">
      <c r="A80" s="94" t="s">
        <v>515</v>
      </c>
      <c r="B80" s="95" t="s">
        <v>517</v>
      </c>
      <c r="C80" s="96">
        <f>'2010-2022_9bis'!C80+'2010-2022_9ter'!C80+'2010-2014_9alinéa3'!C79</f>
        <v>104</v>
      </c>
      <c r="D80" s="70">
        <f>'2010-2022_9bis'!D80+'2010-2022_9ter'!D80+'2010-2014_9alinéa3'!D79</f>
        <v>237</v>
      </c>
      <c r="E80" s="70">
        <f>'2010-2022_9bis'!E80+'2010-2022_9ter'!E80+'2010-2014_9alinéa3'!E79</f>
        <v>202</v>
      </c>
      <c r="F80" s="70">
        <f>'2010-2022_9bis'!F80+'2010-2022_9ter'!F80+'2010-2014_9alinéa3'!F79</f>
        <v>144</v>
      </c>
      <c r="G80" s="70">
        <f>'2010-2022_9bis'!G80+'2010-2022_9ter'!G80+'2010-2014_9alinéa3'!G79</f>
        <v>62</v>
      </c>
      <c r="H80" s="70">
        <f>'2010-2022_9bis'!H80+'2010-2022_9ter'!H80</f>
        <v>15</v>
      </c>
      <c r="I80" s="70">
        <f>'2010-2022_9bis'!I80+'2010-2022_9ter'!I80</f>
        <v>60</v>
      </c>
      <c r="J80" s="40">
        <f>'2010-2022_9bis'!J80+'2010-2022_9ter'!J80</f>
        <v>63</v>
      </c>
      <c r="K80" s="40">
        <f>'2010-2022_9bis'!K80+'2010-2022_9ter'!K80</f>
        <v>22</v>
      </c>
      <c r="L80" s="40">
        <f>'2010-2022_9bis'!L80+'2010-2022_9ter'!L80</f>
        <v>32</v>
      </c>
      <c r="M80" s="40">
        <f>'2010-2022_9bis'!M80+'2010-2022_9ter'!M80</f>
        <v>25</v>
      </c>
      <c r="N80" s="40">
        <v>29</v>
      </c>
      <c r="O80" s="175">
        <f>'2022_Tot_Mois-Maand'!O79</f>
        <v>21</v>
      </c>
      <c r="P80" s="10"/>
      <c r="Q80" s="60" t="s">
        <v>516</v>
      </c>
      <c r="R80" s="61" t="s">
        <v>516</v>
      </c>
      <c r="S80" s="62" t="s">
        <v>516</v>
      </c>
    </row>
    <row r="81" spans="1:19" ht="15" customHeight="1" x14ac:dyDescent="0.2">
      <c r="A81" s="94" t="s">
        <v>566</v>
      </c>
      <c r="B81" s="95" t="s">
        <v>568</v>
      </c>
      <c r="C81" s="96">
        <f>'2010-2022_9bis'!C81+'2010-2022_9ter'!C81+'2010-2014_9alinéa3'!C80</f>
        <v>1</v>
      </c>
      <c r="D81" s="70">
        <f>'2010-2022_9bis'!D81+'2010-2022_9ter'!D81+'2010-2014_9alinéa3'!D80</f>
        <v>0</v>
      </c>
      <c r="E81" s="70">
        <f>'2010-2022_9bis'!E81+'2010-2022_9ter'!E81+'2010-2014_9alinéa3'!E80</f>
        <v>7</v>
      </c>
      <c r="F81" s="70">
        <f>'2010-2022_9bis'!F81+'2010-2022_9ter'!F81+'2010-2014_9alinéa3'!F80</f>
        <v>0</v>
      </c>
      <c r="G81" s="70">
        <f>'2010-2022_9bis'!G81+'2010-2022_9ter'!G81+'2010-2014_9alinéa3'!G80</f>
        <v>1</v>
      </c>
      <c r="H81" s="70">
        <f>'2010-2022_9bis'!H81+'2010-2022_9ter'!H81</f>
        <v>0</v>
      </c>
      <c r="I81" s="70">
        <f>'2010-2022_9bis'!I81+'2010-2022_9ter'!I81</f>
        <v>0</v>
      </c>
      <c r="J81" s="40">
        <f>'2010-2022_9bis'!J81+'2010-2022_9ter'!J81</f>
        <v>0</v>
      </c>
      <c r="K81" s="40">
        <f>'2010-2022_9bis'!K81+'2010-2022_9ter'!K81</f>
        <v>0</v>
      </c>
      <c r="L81" s="40">
        <f>'2010-2022_9bis'!L81+'2010-2022_9ter'!L81</f>
        <v>0</v>
      </c>
      <c r="M81" s="40">
        <f>'2010-2022_9bis'!M81+'2010-2022_9ter'!M81</f>
        <v>0</v>
      </c>
      <c r="N81" s="40">
        <v>0</v>
      </c>
      <c r="O81" s="175">
        <f>'2022_Tot_Mois-Maand'!O80</f>
        <v>0</v>
      </c>
      <c r="P81" s="10"/>
      <c r="Q81" s="60" t="s">
        <v>567</v>
      </c>
      <c r="R81" s="61" t="s">
        <v>567</v>
      </c>
      <c r="S81" s="62" t="s">
        <v>566</v>
      </c>
    </row>
    <row r="82" spans="1:19" ht="15" customHeight="1" x14ac:dyDescent="0.2">
      <c r="A82" s="118" t="s">
        <v>526</v>
      </c>
      <c r="B82" s="119" t="s">
        <v>527</v>
      </c>
      <c r="C82" s="96">
        <f>'2010-2022_9bis'!C82+'2010-2022_9ter'!C82+'2010-2014_9alinéa3'!C81</f>
        <v>44</v>
      </c>
      <c r="D82" s="70">
        <f>'2010-2022_9bis'!D82+'2010-2022_9ter'!D82+'2010-2014_9alinéa3'!D81</f>
        <v>38</v>
      </c>
      <c r="E82" s="70">
        <f>'2010-2022_9bis'!E82+'2010-2022_9ter'!E82+'2010-2014_9alinéa3'!E81</f>
        <v>126</v>
      </c>
      <c r="F82" s="70">
        <f>'2010-2022_9bis'!F82+'2010-2022_9ter'!F82+'2010-2014_9alinéa3'!F81</f>
        <v>49</v>
      </c>
      <c r="G82" s="70">
        <f>'2010-2022_9bis'!G82+'2010-2022_9ter'!G82+'2010-2014_9alinéa3'!G81</f>
        <v>49</v>
      </c>
      <c r="H82" s="70">
        <f>'2010-2022_9bis'!H82+'2010-2022_9ter'!H82</f>
        <v>12</v>
      </c>
      <c r="I82" s="70">
        <f>'2010-2022_9bis'!I82+'2010-2022_9ter'!I82</f>
        <v>19</v>
      </c>
      <c r="J82" s="40">
        <f>'2010-2022_9bis'!J82+'2010-2022_9ter'!J82</f>
        <v>12</v>
      </c>
      <c r="K82" s="40">
        <f>'2010-2022_9bis'!K82+'2010-2022_9ter'!K82</f>
        <v>7</v>
      </c>
      <c r="L82" s="40">
        <f>'2010-2022_9bis'!L82+'2010-2022_9ter'!L82</f>
        <v>6</v>
      </c>
      <c r="M82" s="40">
        <f>'2010-2022_9bis'!M82+'2010-2022_9ter'!M82</f>
        <v>4</v>
      </c>
      <c r="N82" s="40">
        <v>13</v>
      </c>
      <c r="O82" s="175">
        <f>'2022_Tot_Mois-Maand'!O81</f>
        <v>4</v>
      </c>
      <c r="P82" s="10"/>
      <c r="Q82" s="60" t="s">
        <v>526</v>
      </c>
      <c r="R82" s="61" t="s">
        <v>526</v>
      </c>
      <c r="S82" s="62" t="s">
        <v>526</v>
      </c>
    </row>
    <row r="83" spans="1:19" ht="15" customHeight="1" x14ac:dyDescent="0.2">
      <c r="A83" s="94" t="s">
        <v>532</v>
      </c>
      <c r="B83" s="95" t="s">
        <v>535</v>
      </c>
      <c r="C83" s="96">
        <f>'2010-2022_9bis'!C83+'2010-2022_9ter'!C83+'2010-2014_9alinéa3'!C82</f>
        <v>26</v>
      </c>
      <c r="D83" s="70">
        <f>'2010-2022_9bis'!D83+'2010-2022_9ter'!D83+'2010-2014_9alinéa3'!D82</f>
        <v>36</v>
      </c>
      <c r="E83" s="70">
        <f>'2010-2022_9bis'!E83+'2010-2022_9ter'!E83+'2010-2014_9alinéa3'!E82</f>
        <v>63</v>
      </c>
      <c r="F83" s="70">
        <f>'2010-2022_9bis'!F83+'2010-2022_9ter'!F83+'2010-2014_9alinéa3'!F82</f>
        <v>60</v>
      </c>
      <c r="G83" s="70">
        <f>'2010-2022_9bis'!G83+'2010-2022_9ter'!G83+'2010-2014_9alinéa3'!G82</f>
        <v>39</v>
      </c>
      <c r="H83" s="70">
        <f>'2010-2022_9bis'!H83+'2010-2022_9ter'!H83</f>
        <v>19</v>
      </c>
      <c r="I83" s="70">
        <f>'2010-2022_9bis'!I83+'2010-2022_9ter'!I83</f>
        <v>16</v>
      </c>
      <c r="J83" s="40">
        <f>'2010-2022_9bis'!J83+'2010-2022_9ter'!J83</f>
        <v>28</v>
      </c>
      <c r="K83" s="40">
        <f>'2010-2022_9bis'!K83+'2010-2022_9ter'!K83</f>
        <v>14</v>
      </c>
      <c r="L83" s="40">
        <f>'2010-2022_9bis'!L83+'2010-2022_9ter'!L83</f>
        <v>9</v>
      </c>
      <c r="M83" s="40">
        <f>'2010-2022_9bis'!M83+'2010-2022_9ter'!M83</f>
        <v>20</v>
      </c>
      <c r="N83" s="40">
        <v>12</v>
      </c>
      <c r="O83" s="175">
        <f>'2022_Tot_Mois-Maand'!O82</f>
        <v>17</v>
      </c>
      <c r="P83" s="10"/>
      <c r="Q83" s="60" t="s">
        <v>533</v>
      </c>
      <c r="R83" s="61" t="s">
        <v>534</v>
      </c>
      <c r="S83" s="62" t="s">
        <v>534</v>
      </c>
    </row>
    <row r="84" spans="1:19" ht="15" customHeight="1" x14ac:dyDescent="0.2">
      <c r="A84" s="118" t="s">
        <v>654</v>
      </c>
      <c r="B84" s="119" t="s">
        <v>658</v>
      </c>
      <c r="C84" s="96">
        <f>'2010-2022_9bis'!C84+'2010-2022_9ter'!C84+'2010-2014_9alinéa3'!C83</f>
        <v>6</v>
      </c>
      <c r="D84" s="70">
        <f>'2010-2022_9bis'!D84+'2010-2022_9ter'!D84+'2010-2014_9alinéa3'!D83</f>
        <v>4</v>
      </c>
      <c r="E84" s="70">
        <f>'2010-2022_9bis'!E84+'2010-2022_9ter'!E84+'2010-2014_9alinéa3'!E83</f>
        <v>9</v>
      </c>
      <c r="F84" s="70">
        <f>'2010-2022_9bis'!F84+'2010-2022_9ter'!F84+'2010-2014_9alinéa3'!F83</f>
        <v>11</v>
      </c>
      <c r="G84" s="70">
        <f>'2010-2022_9bis'!G84+'2010-2022_9ter'!G84+'2010-2014_9alinéa3'!G83</f>
        <v>4</v>
      </c>
      <c r="H84" s="70">
        <f>'2010-2022_9bis'!H84+'2010-2022_9ter'!H84</f>
        <v>4</v>
      </c>
      <c r="I84" s="70">
        <f>'2010-2022_9bis'!I84+'2010-2022_9ter'!I84</f>
        <v>2</v>
      </c>
      <c r="J84" s="40">
        <f>'2010-2022_9bis'!J84+'2010-2022_9ter'!J84</f>
        <v>2</v>
      </c>
      <c r="K84" s="40">
        <f>'2010-2022_9bis'!K84+'2010-2022_9ter'!K84</f>
        <v>1</v>
      </c>
      <c r="L84" s="40">
        <f>'2010-2022_9bis'!L84+'2010-2022_9ter'!L84</f>
        <v>0</v>
      </c>
      <c r="M84" s="40">
        <f>'2010-2022_9bis'!M84+'2010-2022_9ter'!M84</f>
        <v>1</v>
      </c>
      <c r="N84" s="40">
        <v>0</v>
      </c>
      <c r="O84" s="175">
        <f>'2022_Tot_Mois-Maand'!O83</f>
        <v>1</v>
      </c>
      <c r="P84" s="10"/>
      <c r="Q84" s="60" t="s">
        <v>655</v>
      </c>
      <c r="R84" s="61" t="s">
        <v>656</v>
      </c>
      <c r="S84" s="62" t="s">
        <v>657</v>
      </c>
    </row>
    <row r="85" spans="1:19" ht="15" customHeight="1" x14ac:dyDescent="0.2">
      <c r="A85" s="118" t="s">
        <v>541</v>
      </c>
      <c r="B85" s="119" t="s">
        <v>545</v>
      </c>
      <c r="C85" s="96">
        <f>'2010-2022_9bis'!C85+'2010-2022_9ter'!C85+'2010-2014_9alinéa3'!C84</f>
        <v>0</v>
      </c>
      <c r="D85" s="70">
        <f>'2010-2022_9bis'!D85+'2010-2022_9ter'!D85+'2010-2014_9alinéa3'!D84</f>
        <v>4</v>
      </c>
      <c r="E85" s="70">
        <f>'2010-2022_9bis'!E85+'2010-2022_9ter'!E85+'2010-2014_9alinéa3'!E84</f>
        <v>4</v>
      </c>
      <c r="F85" s="70">
        <f>'2010-2022_9bis'!F85+'2010-2022_9ter'!F85+'2010-2014_9alinéa3'!F84</f>
        <v>2</v>
      </c>
      <c r="G85" s="70">
        <f>'2010-2022_9bis'!G85+'2010-2022_9ter'!G85+'2010-2014_9alinéa3'!G84</f>
        <v>0</v>
      </c>
      <c r="H85" s="70">
        <f>'2010-2022_9bis'!H85+'2010-2022_9ter'!H85</f>
        <v>279</v>
      </c>
      <c r="I85" s="70">
        <f>'2010-2022_9bis'!I85+'2010-2022_9ter'!I85</f>
        <v>0</v>
      </c>
      <c r="J85" s="40">
        <f>'2010-2022_9bis'!J85+'2010-2022_9ter'!J85</f>
        <v>2</v>
      </c>
      <c r="K85" s="40">
        <f>'2010-2022_9bis'!K85+'2010-2022_9ter'!K85</f>
        <v>0</v>
      </c>
      <c r="L85" s="40">
        <f>'2010-2022_9bis'!L85+'2010-2022_9ter'!L85</f>
        <v>0</v>
      </c>
      <c r="M85" s="40">
        <f>'2010-2022_9bis'!M85+'2010-2022_9ter'!M85</f>
        <v>0</v>
      </c>
      <c r="N85" s="40">
        <v>0</v>
      </c>
      <c r="O85" s="175">
        <f>'2022_Tot_Mois-Maand'!O84</f>
        <v>0</v>
      </c>
      <c r="P85" s="10"/>
      <c r="Q85" s="60" t="s">
        <v>542</v>
      </c>
      <c r="R85" s="61" t="s">
        <v>543</v>
      </c>
      <c r="S85" s="62" t="s">
        <v>544</v>
      </c>
    </row>
    <row r="86" spans="1:19" ht="15" customHeight="1" x14ac:dyDescent="0.2">
      <c r="A86" s="118" t="s">
        <v>511</v>
      </c>
      <c r="B86" s="119" t="s">
        <v>514</v>
      </c>
      <c r="C86" s="96">
        <f>'2010-2022_9bis'!C86+'2010-2022_9ter'!C86+'2010-2014_9alinéa3'!C85</f>
        <v>40</v>
      </c>
      <c r="D86" s="70">
        <f>'2010-2022_9bis'!D86+'2010-2022_9ter'!D86+'2010-2014_9alinéa3'!D85</f>
        <v>23</v>
      </c>
      <c r="E86" s="70">
        <f>'2010-2022_9bis'!E86+'2010-2022_9ter'!E86+'2010-2014_9alinéa3'!E85</f>
        <v>44</v>
      </c>
      <c r="F86" s="70">
        <f>'2010-2022_9bis'!F86+'2010-2022_9ter'!F86+'2010-2014_9alinéa3'!F85</f>
        <v>28</v>
      </c>
      <c r="G86" s="70">
        <f>'2010-2022_9bis'!G86+'2010-2022_9ter'!G86+'2010-2014_9alinéa3'!G85</f>
        <v>21</v>
      </c>
      <c r="H86" s="70">
        <f>'2010-2022_9bis'!H86+'2010-2022_9ter'!H86</f>
        <v>12</v>
      </c>
      <c r="I86" s="70">
        <f>'2010-2022_9bis'!I86+'2010-2022_9ter'!I86</f>
        <v>3</v>
      </c>
      <c r="J86" s="40">
        <f>'2010-2022_9bis'!J86+'2010-2022_9ter'!J86</f>
        <v>5</v>
      </c>
      <c r="K86" s="40">
        <f>'2010-2022_9bis'!K86+'2010-2022_9ter'!K86</f>
        <v>14</v>
      </c>
      <c r="L86" s="40">
        <f>'2010-2022_9bis'!L86+'2010-2022_9ter'!L86</f>
        <v>17</v>
      </c>
      <c r="M86" s="40">
        <f>'2010-2022_9bis'!M86+'2010-2022_9ter'!M86</f>
        <v>16</v>
      </c>
      <c r="N86" s="40">
        <v>17</v>
      </c>
      <c r="O86" s="175">
        <f>'2022_Tot_Mois-Maand'!O85</f>
        <v>7</v>
      </c>
      <c r="P86" s="10"/>
      <c r="Q86" s="60" t="s">
        <v>512</v>
      </c>
      <c r="R86" s="61" t="s">
        <v>513</v>
      </c>
      <c r="S86" s="62" t="s">
        <v>513</v>
      </c>
    </row>
    <row r="87" spans="1:19" ht="15" customHeight="1" x14ac:dyDescent="0.2">
      <c r="A87" s="118" t="s">
        <v>563</v>
      </c>
      <c r="B87" s="119" t="s">
        <v>565</v>
      </c>
      <c r="C87" s="96">
        <f>'2010-2022_9bis'!C87+'2010-2022_9ter'!C87+'2010-2014_9alinéa3'!C86</f>
        <v>0</v>
      </c>
      <c r="D87" s="70">
        <f>'2010-2022_9bis'!D87+'2010-2022_9ter'!D87+'2010-2014_9alinéa3'!D86</f>
        <v>3</v>
      </c>
      <c r="E87" s="70">
        <f>'2010-2022_9bis'!E87+'2010-2022_9ter'!E87+'2010-2014_9alinéa3'!E86</f>
        <v>4</v>
      </c>
      <c r="F87" s="70">
        <f>'2010-2022_9bis'!F87+'2010-2022_9ter'!F87+'2010-2014_9alinéa3'!F86</f>
        <v>4</v>
      </c>
      <c r="G87" s="70">
        <f>'2010-2022_9bis'!G87+'2010-2022_9ter'!G87+'2010-2014_9alinéa3'!G86</f>
        <v>0</v>
      </c>
      <c r="H87" s="70">
        <f>'2010-2022_9bis'!H87+'2010-2022_9ter'!H87</f>
        <v>0</v>
      </c>
      <c r="I87" s="70">
        <f>'2010-2022_9bis'!I87+'2010-2022_9ter'!I87</f>
        <v>0</v>
      </c>
      <c r="J87" s="40">
        <f>'2010-2022_9bis'!J87+'2010-2022_9ter'!J87</f>
        <v>0</v>
      </c>
      <c r="K87" s="40">
        <f>'2010-2022_9bis'!K87+'2010-2022_9ter'!K87</f>
        <v>0</v>
      </c>
      <c r="L87" s="40">
        <f>'2010-2022_9bis'!L87+'2010-2022_9ter'!L87</f>
        <v>0</v>
      </c>
      <c r="M87" s="40">
        <f>'2010-2022_9bis'!M87+'2010-2022_9ter'!M87</f>
        <v>0</v>
      </c>
      <c r="N87" s="40">
        <v>0</v>
      </c>
      <c r="O87" s="175">
        <f>'2022_Tot_Mois-Maand'!O86</f>
        <v>0</v>
      </c>
      <c r="P87" s="10"/>
      <c r="Q87" s="60" t="s">
        <v>563</v>
      </c>
      <c r="R87" s="61" t="s">
        <v>564</v>
      </c>
      <c r="S87" s="62" t="s">
        <v>563</v>
      </c>
    </row>
    <row r="88" spans="1:19" ht="15" customHeight="1" x14ac:dyDescent="0.2">
      <c r="A88" s="94" t="s">
        <v>774</v>
      </c>
      <c r="B88" s="95" t="s">
        <v>611</v>
      </c>
      <c r="C88" s="96">
        <f>'2010-2022_9bis'!C88+'2010-2022_9ter'!C88+'2010-2014_9alinéa3'!C87</f>
        <v>4</v>
      </c>
      <c r="D88" s="70">
        <f>'2010-2022_9bis'!D88+'2010-2022_9ter'!D88+'2010-2014_9alinéa3'!D87</f>
        <v>33</v>
      </c>
      <c r="E88" s="70">
        <f>'2010-2022_9bis'!E88+'2010-2022_9ter'!E88+'2010-2014_9alinéa3'!E87</f>
        <v>71</v>
      </c>
      <c r="F88" s="70">
        <f>'2010-2022_9bis'!F88+'2010-2022_9ter'!F88+'2010-2014_9alinéa3'!F87</f>
        <v>49</v>
      </c>
      <c r="G88" s="70">
        <f>'2010-2022_9bis'!G88+'2010-2022_9ter'!G88+'2010-2014_9alinéa3'!G87</f>
        <v>20</v>
      </c>
      <c r="H88" s="70">
        <f>'2010-2022_9bis'!H88+'2010-2022_9ter'!H88</f>
        <v>3</v>
      </c>
      <c r="I88" s="70">
        <f>'2010-2022_9bis'!I88+'2010-2022_9ter'!I88</f>
        <v>6</v>
      </c>
      <c r="J88" s="40">
        <f>'2010-2022_9bis'!J88+'2010-2022_9ter'!J88</f>
        <v>7</v>
      </c>
      <c r="K88" s="40">
        <f>'2010-2022_9bis'!K88+'2010-2022_9ter'!K88</f>
        <v>6</v>
      </c>
      <c r="L88" s="40">
        <f>'2010-2022_9bis'!L88+'2010-2022_9ter'!L88</f>
        <v>9</v>
      </c>
      <c r="M88" s="40">
        <f>'2010-2022_9bis'!M88+'2010-2022_9ter'!M88</f>
        <v>6</v>
      </c>
      <c r="N88" s="40">
        <v>6</v>
      </c>
      <c r="O88" s="175">
        <f>'2022_Tot_Mois-Maand'!O87</f>
        <v>2</v>
      </c>
      <c r="P88" s="10"/>
      <c r="Q88" s="60" t="s">
        <v>738</v>
      </c>
      <c r="R88" s="61" t="s">
        <v>610</v>
      </c>
      <c r="S88" s="62" t="s">
        <v>739</v>
      </c>
    </row>
    <row r="89" spans="1:19" ht="15" customHeight="1" x14ac:dyDescent="0.2">
      <c r="A89" s="94" t="s">
        <v>576</v>
      </c>
      <c r="B89" s="95" t="s">
        <v>577</v>
      </c>
      <c r="C89" s="96">
        <f>'2010-2022_9bis'!C89+'2010-2022_9ter'!C89+'2010-2014_9alinéa3'!C88</f>
        <v>82</v>
      </c>
      <c r="D89" s="70">
        <f>'2010-2022_9bis'!D89+'2010-2022_9ter'!D89+'2010-2014_9alinéa3'!D88</f>
        <v>193</v>
      </c>
      <c r="E89" s="70">
        <f>'2010-2022_9bis'!E89+'2010-2022_9ter'!E89+'2010-2014_9alinéa3'!E88</f>
        <v>245</v>
      </c>
      <c r="F89" s="70">
        <f>'2010-2022_9bis'!F89+'2010-2022_9ter'!F89+'2010-2014_9alinéa3'!F88</f>
        <v>173</v>
      </c>
      <c r="G89" s="70">
        <f>'2010-2022_9bis'!G89+'2010-2022_9ter'!G89+'2010-2014_9alinéa3'!G88</f>
        <v>100</v>
      </c>
      <c r="H89" s="70">
        <f>'2010-2022_9bis'!H89+'2010-2022_9ter'!H89</f>
        <v>38</v>
      </c>
      <c r="I89" s="70">
        <f>'2010-2022_9bis'!I89+'2010-2022_9ter'!I89</f>
        <v>73</v>
      </c>
      <c r="J89" s="40">
        <f>'2010-2022_9bis'!J89+'2010-2022_9ter'!J89</f>
        <v>77</v>
      </c>
      <c r="K89" s="40">
        <f>'2010-2022_9bis'!K89+'2010-2022_9ter'!K89</f>
        <v>39</v>
      </c>
      <c r="L89" s="40">
        <f>'2010-2022_9bis'!L89+'2010-2022_9ter'!L89</f>
        <v>39</v>
      </c>
      <c r="M89" s="40">
        <f>'2010-2022_9bis'!M89+'2010-2022_9ter'!M89</f>
        <v>34</v>
      </c>
      <c r="N89" s="40">
        <v>16</v>
      </c>
      <c r="O89" s="175">
        <f>'2022_Tot_Mois-Maand'!O88</f>
        <v>26</v>
      </c>
      <c r="P89" s="10"/>
      <c r="Q89" s="60" t="s">
        <v>576</v>
      </c>
      <c r="R89" s="61" t="s">
        <v>576</v>
      </c>
      <c r="S89" s="62" t="s">
        <v>576</v>
      </c>
    </row>
    <row r="90" spans="1:19" ht="15" customHeight="1" x14ac:dyDescent="0.2">
      <c r="A90" s="94" t="s">
        <v>596</v>
      </c>
      <c r="B90" s="95" t="s">
        <v>600</v>
      </c>
      <c r="C90" s="96">
        <f>'2010-2022_9bis'!C90+'2010-2022_9ter'!C90+'2010-2014_9alinéa3'!C89</f>
        <v>79</v>
      </c>
      <c r="D90" s="70">
        <f>'2010-2022_9bis'!D90+'2010-2022_9ter'!D90+'2010-2014_9alinéa3'!D89</f>
        <v>241</v>
      </c>
      <c r="E90" s="70">
        <f>'2010-2022_9bis'!E90+'2010-2022_9ter'!E90+'2010-2014_9alinéa3'!E89</f>
        <v>230</v>
      </c>
      <c r="F90" s="70">
        <f>'2010-2022_9bis'!F90+'2010-2022_9ter'!F90+'2010-2014_9alinéa3'!F89</f>
        <v>159</v>
      </c>
      <c r="G90" s="70">
        <f>'2010-2022_9bis'!G90+'2010-2022_9ter'!G90+'2010-2014_9alinéa3'!G89</f>
        <v>93</v>
      </c>
      <c r="H90" s="70">
        <f>'2010-2022_9bis'!H90+'2010-2022_9ter'!H90</f>
        <v>15</v>
      </c>
      <c r="I90" s="70">
        <f>'2010-2022_9bis'!I90+'2010-2022_9ter'!I90</f>
        <v>63</v>
      </c>
      <c r="J90" s="40">
        <f>'2010-2022_9bis'!J90+'2010-2022_9ter'!J90</f>
        <v>73</v>
      </c>
      <c r="K90" s="40">
        <f>'2010-2022_9bis'!K90+'2010-2022_9ter'!K90</f>
        <v>28</v>
      </c>
      <c r="L90" s="40">
        <f>'2010-2022_9bis'!L90+'2010-2022_9ter'!L90</f>
        <v>52</v>
      </c>
      <c r="M90" s="40">
        <f>'2010-2022_9bis'!M90+'2010-2022_9ter'!M90</f>
        <v>48</v>
      </c>
      <c r="N90" s="40">
        <v>32</v>
      </c>
      <c r="O90" s="175">
        <f>'2022_Tot_Mois-Maand'!O89</f>
        <v>50</v>
      </c>
      <c r="P90" s="10"/>
      <c r="Q90" s="60" t="s">
        <v>597</v>
      </c>
      <c r="R90" s="61" t="s">
        <v>598</v>
      </c>
      <c r="S90" s="62" t="s">
        <v>599</v>
      </c>
    </row>
    <row r="91" spans="1:19" ht="15" customHeight="1" x14ac:dyDescent="0.2">
      <c r="A91" s="94" t="s">
        <v>612</v>
      </c>
      <c r="B91" s="95" t="s">
        <v>614</v>
      </c>
      <c r="C91" s="96">
        <f>'2010-2022_9bis'!C91+'2010-2022_9ter'!C91+'2010-2014_9alinéa3'!C90</f>
        <v>13</v>
      </c>
      <c r="D91" s="70">
        <f>'2010-2022_9bis'!D91+'2010-2022_9ter'!D91+'2010-2014_9alinéa3'!D90</f>
        <v>13</v>
      </c>
      <c r="E91" s="70">
        <f>'2010-2022_9bis'!E91+'2010-2022_9ter'!E91+'2010-2014_9alinéa3'!E90</f>
        <v>27</v>
      </c>
      <c r="F91" s="70">
        <f>'2010-2022_9bis'!F91+'2010-2022_9ter'!F91+'2010-2014_9alinéa3'!F90</f>
        <v>12</v>
      </c>
      <c r="G91" s="70">
        <f>'2010-2022_9bis'!G91+'2010-2022_9ter'!G91+'2010-2014_9alinéa3'!G90</f>
        <v>6</v>
      </c>
      <c r="H91" s="70">
        <f>'2010-2022_9bis'!H91+'2010-2022_9ter'!H91</f>
        <v>13</v>
      </c>
      <c r="I91" s="70">
        <f>'2010-2022_9bis'!I91+'2010-2022_9ter'!I91</f>
        <v>2</v>
      </c>
      <c r="J91" s="40">
        <f>'2010-2022_9bis'!J91+'2010-2022_9ter'!J91</f>
        <v>3</v>
      </c>
      <c r="K91" s="40">
        <f>'2010-2022_9bis'!K91+'2010-2022_9ter'!K91</f>
        <v>1</v>
      </c>
      <c r="L91" s="40">
        <f>'2010-2022_9bis'!L91+'2010-2022_9ter'!L91</f>
        <v>1</v>
      </c>
      <c r="M91" s="40">
        <f>'2010-2022_9bis'!M91+'2010-2022_9ter'!M91</f>
        <v>3</v>
      </c>
      <c r="N91" s="40">
        <v>3</v>
      </c>
      <c r="O91" s="175">
        <f>'2022_Tot_Mois-Maand'!O90</f>
        <v>2</v>
      </c>
      <c r="P91" s="10"/>
      <c r="Q91" s="60" t="s">
        <v>740</v>
      </c>
      <c r="R91" s="61" t="s">
        <v>613</v>
      </c>
      <c r="S91" s="62" t="s">
        <v>613</v>
      </c>
    </row>
    <row r="92" spans="1:19" ht="15" customHeight="1" x14ac:dyDescent="0.2">
      <c r="A92" s="94" t="s">
        <v>193</v>
      </c>
      <c r="B92" s="95" t="s">
        <v>197</v>
      </c>
      <c r="C92" s="96">
        <f>'2010-2022_9bis'!C92+'2010-2022_9ter'!C92+'2010-2014_9alinéa3'!C91</f>
        <v>0</v>
      </c>
      <c r="D92" s="70">
        <f>'2010-2022_9bis'!D92+'2010-2022_9ter'!D92+'2010-2014_9alinéa3'!D91</f>
        <v>0</v>
      </c>
      <c r="E92" s="70">
        <f>'2010-2022_9bis'!E92+'2010-2022_9ter'!E92+'2010-2014_9alinéa3'!E91</f>
        <v>32</v>
      </c>
      <c r="F92" s="70">
        <f>'2010-2022_9bis'!F92+'2010-2022_9ter'!F92+'2010-2014_9alinéa3'!F91</f>
        <v>0</v>
      </c>
      <c r="G92" s="70">
        <f>'2010-2022_9bis'!G92+'2010-2022_9ter'!G92+'2010-2014_9alinéa3'!G91</f>
        <v>0</v>
      </c>
      <c r="H92" s="70">
        <f>'2010-2022_9bis'!H92+'2010-2022_9ter'!H92</f>
        <v>0</v>
      </c>
      <c r="I92" s="70">
        <f>'2010-2022_9bis'!I92+'2010-2022_9ter'!I92</f>
        <v>0</v>
      </c>
      <c r="J92" s="40">
        <f>'2010-2022_9bis'!J92+'2010-2022_9ter'!J92</f>
        <v>0</v>
      </c>
      <c r="K92" s="40">
        <f>'2010-2022_9bis'!K92+'2010-2022_9ter'!K92</f>
        <v>0</v>
      </c>
      <c r="L92" s="40">
        <f>'2010-2022_9bis'!L92+'2010-2022_9ter'!L92</f>
        <v>0</v>
      </c>
      <c r="M92" s="40">
        <f>'2010-2022_9bis'!M92+'2010-2022_9ter'!M92</f>
        <v>0</v>
      </c>
      <c r="N92" s="40">
        <v>0</v>
      </c>
      <c r="O92" s="175">
        <f>'2022_Tot_Mois-Maand'!O91</f>
        <v>0</v>
      </c>
      <c r="P92" s="10"/>
      <c r="Q92" s="60" t="s">
        <v>194</v>
      </c>
      <c r="R92" s="61" t="s">
        <v>195</v>
      </c>
      <c r="S92" s="62" t="s">
        <v>196</v>
      </c>
    </row>
    <row r="93" spans="1:19" ht="15" customHeight="1" x14ac:dyDescent="0.2">
      <c r="A93" s="118" t="s">
        <v>659</v>
      </c>
      <c r="B93" s="119" t="s">
        <v>662</v>
      </c>
      <c r="C93" s="96">
        <f>'2010-2022_9bis'!C93+'2010-2022_9ter'!C93+'2010-2014_9alinéa3'!C92</f>
        <v>0</v>
      </c>
      <c r="D93" s="70">
        <f>'2010-2022_9bis'!D93+'2010-2022_9ter'!D93+'2010-2014_9alinéa3'!D92</f>
        <v>1</v>
      </c>
      <c r="E93" s="70">
        <f>'2010-2022_9bis'!E93+'2010-2022_9ter'!E93+'2010-2014_9alinéa3'!E92</f>
        <v>1</v>
      </c>
      <c r="F93" s="70">
        <f>'2010-2022_9bis'!F93+'2010-2022_9ter'!F93+'2010-2014_9alinéa3'!F92</f>
        <v>1</v>
      </c>
      <c r="G93" s="70">
        <f>'2010-2022_9bis'!G93+'2010-2022_9ter'!G93+'2010-2014_9alinéa3'!G92</f>
        <v>0</v>
      </c>
      <c r="H93" s="70">
        <f>'2010-2022_9bis'!H93+'2010-2022_9ter'!H93</f>
        <v>0</v>
      </c>
      <c r="I93" s="70">
        <f>'2010-2022_9bis'!I93+'2010-2022_9ter'!I93</f>
        <v>0</v>
      </c>
      <c r="J93" s="40">
        <f>'2010-2022_9bis'!J93+'2010-2022_9ter'!J93</f>
        <v>1</v>
      </c>
      <c r="K93" s="40">
        <f>'2010-2022_9bis'!K93+'2010-2022_9ter'!K93</f>
        <v>1</v>
      </c>
      <c r="L93" s="40">
        <f>'2010-2022_9bis'!L93+'2010-2022_9ter'!L93</f>
        <v>0</v>
      </c>
      <c r="M93" s="40">
        <f>'2010-2022_9bis'!M93+'2010-2022_9ter'!M93</f>
        <v>0</v>
      </c>
      <c r="N93" s="40">
        <v>1</v>
      </c>
      <c r="O93" s="175">
        <f>'2022_Tot_Mois-Maand'!O92</f>
        <v>0</v>
      </c>
      <c r="P93" s="10"/>
      <c r="Q93" s="60" t="s">
        <v>660</v>
      </c>
      <c r="R93" s="61" t="s">
        <v>661</v>
      </c>
      <c r="S93" s="62" t="s">
        <v>660</v>
      </c>
    </row>
    <row r="94" spans="1:19" ht="15" customHeight="1" thickBot="1" x14ac:dyDescent="0.25">
      <c r="A94" s="122" t="s">
        <v>663</v>
      </c>
      <c r="B94" s="123" t="s">
        <v>664</v>
      </c>
      <c r="C94" s="100">
        <f>'2010-2022_9bis'!C94+'2010-2022_9ter'!C94+'2010-2014_9alinéa3'!C93</f>
        <v>0</v>
      </c>
      <c r="D94" s="101">
        <f>'2010-2022_9bis'!D94+'2010-2022_9ter'!D94+'2010-2014_9alinéa3'!D93</f>
        <v>143</v>
      </c>
      <c r="E94" s="101">
        <f>'2010-2022_9bis'!E94+'2010-2022_9ter'!E94+'2010-2014_9alinéa3'!E93</f>
        <v>3</v>
      </c>
      <c r="F94" s="101">
        <f>'2010-2022_9bis'!F94+'2010-2022_9ter'!F94+'2010-2014_9alinéa3'!F93</f>
        <v>1</v>
      </c>
      <c r="G94" s="101">
        <f>'2010-2022_9bis'!G94+'2010-2022_9ter'!G94+'2010-2014_9alinéa3'!G93</f>
        <v>3</v>
      </c>
      <c r="H94" s="101">
        <f>'2010-2022_9bis'!H94+'2010-2022_9ter'!H94</f>
        <v>0</v>
      </c>
      <c r="I94" s="101">
        <f>'2010-2022_9bis'!I94+'2010-2022_9ter'!I94</f>
        <v>1</v>
      </c>
      <c r="J94" s="102">
        <f>'2010-2022_9bis'!J94+'2010-2022_9ter'!J94</f>
        <v>0</v>
      </c>
      <c r="K94" s="102">
        <f>'2010-2022_9bis'!K94+'2010-2022_9ter'!K94</f>
        <v>0</v>
      </c>
      <c r="L94" s="102">
        <f>'2010-2022_9bis'!L94+'2010-2022_9ter'!L94</f>
        <v>0</v>
      </c>
      <c r="M94" s="102">
        <f>'2010-2022_9bis'!M94+'2010-2022_9ter'!M94</f>
        <v>6</v>
      </c>
      <c r="N94" s="102">
        <v>7</v>
      </c>
      <c r="O94" s="176">
        <f>'2022_Tot_Mois-Maand'!O93</f>
        <v>0</v>
      </c>
      <c r="P94" s="10"/>
      <c r="Q94" s="60" t="s">
        <v>663</v>
      </c>
      <c r="R94" s="61" t="s">
        <v>663</v>
      </c>
      <c r="S94" s="62" t="s">
        <v>663</v>
      </c>
    </row>
    <row r="95" spans="1:19" ht="15" customHeight="1" thickBot="1" x14ac:dyDescent="0.25">
      <c r="A95" s="84" t="s">
        <v>685</v>
      </c>
      <c r="B95" s="85" t="s">
        <v>675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177"/>
      <c r="P95" s="10"/>
      <c r="Q95" s="60"/>
      <c r="R95" s="61"/>
      <c r="S95" s="62"/>
    </row>
    <row r="96" spans="1:19" ht="15" customHeight="1" x14ac:dyDescent="0.2">
      <c r="A96" s="110" t="s">
        <v>27</v>
      </c>
      <c r="B96" s="111" t="s">
        <v>31</v>
      </c>
      <c r="C96" s="90">
        <f>'2010-2022_9bis'!C96+'2010-2022_9ter'!C96+'2010-2014_9alinéa3'!C95</f>
        <v>0</v>
      </c>
      <c r="D96" s="91">
        <f>'2010-2022_9bis'!D96+'2010-2022_9ter'!D96+'2010-2014_9alinéa3'!D95</f>
        <v>0</v>
      </c>
      <c r="E96" s="91">
        <f>'2010-2022_9bis'!E96+'2010-2022_9ter'!E96+'2010-2014_9alinéa3'!E95</f>
        <v>7</v>
      </c>
      <c r="F96" s="91">
        <f>'2010-2022_9bis'!F96+'2010-2022_9ter'!F96+'2010-2014_9alinéa3'!F95</f>
        <v>0</v>
      </c>
      <c r="G96" s="91">
        <f>'2010-2022_9bis'!G96+'2010-2022_9ter'!G96+'2010-2014_9alinéa3'!G95</f>
        <v>0</v>
      </c>
      <c r="H96" s="91">
        <f>'2010-2022_9bis'!H96+'2010-2022_9ter'!H96</f>
        <v>4</v>
      </c>
      <c r="I96" s="91">
        <f>'2010-2022_9bis'!I96+'2010-2022_9ter'!I96</f>
        <v>4</v>
      </c>
      <c r="J96" s="92">
        <f>'2010-2022_9bis'!J96+'2010-2022_9ter'!J96</f>
        <v>0</v>
      </c>
      <c r="K96" s="92">
        <f>'2010-2022_9bis'!K96+'2010-2022_9ter'!K96</f>
        <v>0</v>
      </c>
      <c r="L96" s="92">
        <f>'2010-2022_9bis'!L96+'2010-2022_9ter'!L96</f>
        <v>0</v>
      </c>
      <c r="M96" s="92">
        <f>'2010-2022_9bis'!M96+'2010-2022_9ter'!M96</f>
        <v>0</v>
      </c>
      <c r="N96" s="92">
        <v>0</v>
      </c>
      <c r="O96" s="174">
        <f>'2022_Tot_Mois-Maand'!O95</f>
        <v>0</v>
      </c>
      <c r="P96" s="10"/>
      <c r="Q96" s="60" t="s">
        <v>28</v>
      </c>
      <c r="R96" s="61" t="s">
        <v>29</v>
      </c>
      <c r="S96" s="62" t="s">
        <v>30</v>
      </c>
    </row>
    <row r="97" spans="1:19" ht="15" customHeight="1" x14ac:dyDescent="0.2">
      <c r="A97" s="118" t="s">
        <v>17</v>
      </c>
      <c r="B97" s="119" t="s">
        <v>21</v>
      </c>
      <c r="C97" s="96">
        <f>'2010-2022_9bis'!C97+'2010-2022_9ter'!C97+'2010-2014_9alinéa3'!C96</f>
        <v>2</v>
      </c>
      <c r="D97" s="70">
        <f>'2010-2022_9bis'!D97+'2010-2022_9ter'!D97+'2010-2014_9alinéa3'!D96</f>
        <v>3</v>
      </c>
      <c r="E97" s="70">
        <f>'2010-2022_9bis'!E97+'2010-2022_9ter'!E97+'2010-2014_9alinéa3'!E96</f>
        <v>11</v>
      </c>
      <c r="F97" s="70">
        <f>'2010-2022_9bis'!F97+'2010-2022_9ter'!F97+'2010-2014_9alinéa3'!F96</f>
        <v>25</v>
      </c>
      <c r="G97" s="70">
        <f>'2010-2022_9bis'!G97+'2010-2022_9ter'!G97+'2010-2014_9alinéa3'!G96</f>
        <v>13</v>
      </c>
      <c r="H97" s="70">
        <f>'2010-2022_9bis'!H97+'2010-2022_9ter'!H97</f>
        <v>4</v>
      </c>
      <c r="I97" s="70">
        <f>'2010-2022_9bis'!I97+'2010-2022_9ter'!I97</f>
        <v>7</v>
      </c>
      <c r="J97" s="40">
        <f>'2010-2022_9bis'!J97+'2010-2022_9ter'!J97</f>
        <v>5</v>
      </c>
      <c r="K97" s="40">
        <f>'2010-2022_9bis'!K97+'2010-2022_9ter'!K97</f>
        <v>1</v>
      </c>
      <c r="L97" s="40">
        <f>'2010-2022_9bis'!L97+'2010-2022_9ter'!L97</f>
        <v>0</v>
      </c>
      <c r="M97" s="40">
        <f>'2010-2022_9bis'!M97+'2010-2022_9ter'!M97</f>
        <v>3</v>
      </c>
      <c r="N97" s="40">
        <v>1</v>
      </c>
      <c r="O97" s="175">
        <f>'2022_Tot_Mois-Maand'!O96</f>
        <v>1</v>
      </c>
      <c r="P97" s="10"/>
      <c r="Q97" s="60" t="s">
        <v>18</v>
      </c>
      <c r="R97" s="61" t="s">
        <v>19</v>
      </c>
      <c r="S97" s="62" t="s">
        <v>20</v>
      </c>
    </row>
    <row r="98" spans="1:19" ht="15" customHeight="1" x14ac:dyDescent="0.2">
      <c r="A98" s="94" t="s">
        <v>70</v>
      </c>
      <c r="B98" s="95" t="s">
        <v>71</v>
      </c>
      <c r="C98" s="96">
        <f>'2010-2022_9bis'!C98+'2010-2022_9ter'!C98+'2010-2014_9alinéa3'!C97</f>
        <v>0</v>
      </c>
      <c r="D98" s="70">
        <f>'2010-2022_9bis'!D98+'2010-2022_9ter'!D98+'2010-2014_9alinéa3'!D97</f>
        <v>0</v>
      </c>
      <c r="E98" s="70">
        <f>'2010-2022_9bis'!E98+'2010-2022_9ter'!E98+'2010-2014_9alinéa3'!E97</f>
        <v>0</v>
      </c>
      <c r="F98" s="70">
        <f>'2010-2022_9bis'!F98+'2010-2022_9ter'!F98+'2010-2014_9alinéa3'!F97</f>
        <v>0</v>
      </c>
      <c r="G98" s="70">
        <f>'2010-2022_9bis'!G98+'2010-2022_9ter'!G98+'2010-2014_9alinéa3'!G97</f>
        <v>0</v>
      </c>
      <c r="H98" s="70">
        <f>'2010-2022_9bis'!H98+'2010-2022_9ter'!H98</f>
        <v>0</v>
      </c>
      <c r="I98" s="70">
        <f>'2010-2022_9bis'!I98+'2010-2022_9ter'!I98</f>
        <v>0</v>
      </c>
      <c r="J98" s="40">
        <f>'2010-2022_9bis'!J98+'2010-2022_9ter'!J98</f>
        <v>0</v>
      </c>
      <c r="K98" s="40">
        <f>'2010-2022_9bis'!K98+'2010-2022_9ter'!K98</f>
        <v>0</v>
      </c>
      <c r="L98" s="40">
        <f>'2010-2022_9bis'!L98+'2010-2022_9ter'!L98</f>
        <v>0</v>
      </c>
      <c r="M98" s="40">
        <f>'2010-2022_9bis'!M98+'2010-2022_9ter'!M98</f>
        <v>0</v>
      </c>
      <c r="N98" s="40">
        <v>0</v>
      </c>
      <c r="O98" s="175">
        <f>'2022_Tot_Mois-Maand'!O97</f>
        <v>0</v>
      </c>
      <c r="P98" s="10"/>
      <c r="Q98" s="60" t="s">
        <v>70</v>
      </c>
      <c r="R98" s="61" t="s">
        <v>70</v>
      </c>
      <c r="S98" s="62" t="s">
        <v>70</v>
      </c>
    </row>
    <row r="99" spans="1:19" ht="15" customHeight="1" x14ac:dyDescent="0.2">
      <c r="A99" s="94" t="s">
        <v>775</v>
      </c>
      <c r="B99" s="95" t="s">
        <v>94</v>
      </c>
      <c r="C99" s="96">
        <f>'2010-2022_9bis'!C99+'2010-2022_9ter'!C99+'2010-2014_9alinéa3'!C98</f>
        <v>0</v>
      </c>
      <c r="D99" s="70">
        <f>'2010-2022_9bis'!D99+'2010-2022_9ter'!D99+'2010-2014_9alinéa3'!D98</f>
        <v>0</v>
      </c>
      <c r="E99" s="70">
        <f>'2010-2022_9bis'!E99+'2010-2022_9ter'!E99+'2010-2014_9alinéa3'!E98</f>
        <v>0</v>
      </c>
      <c r="F99" s="70">
        <f>'2010-2022_9bis'!F99+'2010-2022_9ter'!F99+'2010-2014_9alinéa3'!F98</f>
        <v>3</v>
      </c>
      <c r="G99" s="70">
        <f>'2010-2022_9bis'!G99+'2010-2022_9ter'!G99+'2010-2014_9alinéa3'!G98</f>
        <v>0</v>
      </c>
      <c r="H99" s="70">
        <f>'2010-2022_9bis'!H99+'2010-2022_9ter'!H99</f>
        <v>0</v>
      </c>
      <c r="I99" s="70">
        <f>'2010-2022_9bis'!I99+'2010-2022_9ter'!I99</f>
        <v>0</v>
      </c>
      <c r="J99" s="40">
        <f>'2010-2022_9bis'!J99+'2010-2022_9ter'!J99</f>
        <v>0</v>
      </c>
      <c r="K99" s="40">
        <f>'2010-2022_9bis'!K99+'2010-2022_9ter'!K99</f>
        <v>0</v>
      </c>
      <c r="L99" s="40">
        <f>'2010-2022_9bis'!L99+'2010-2022_9ter'!L99</f>
        <v>0</v>
      </c>
      <c r="M99" s="40">
        <f>'2010-2022_9bis'!M99+'2010-2022_9ter'!M99</f>
        <v>0</v>
      </c>
      <c r="N99" s="40">
        <v>0</v>
      </c>
      <c r="O99" s="175">
        <f>'2022_Tot_Mois-Maand'!O98</f>
        <v>0</v>
      </c>
      <c r="P99" s="10"/>
      <c r="Q99" s="60" t="s">
        <v>93</v>
      </c>
      <c r="R99" s="61" t="s">
        <v>93</v>
      </c>
      <c r="S99" s="62" t="s">
        <v>93</v>
      </c>
    </row>
    <row r="100" spans="1:19" ht="15" customHeight="1" x14ac:dyDescent="0.2">
      <c r="A100" s="118" t="s">
        <v>82</v>
      </c>
      <c r="B100" s="119" t="s">
        <v>83</v>
      </c>
      <c r="C100" s="96">
        <f>'2010-2022_9bis'!C100+'2010-2022_9ter'!C100+'2010-2014_9alinéa3'!C99</f>
        <v>1</v>
      </c>
      <c r="D100" s="70">
        <f>'2010-2022_9bis'!D100+'2010-2022_9ter'!D100+'2010-2014_9alinéa3'!D99</f>
        <v>0</v>
      </c>
      <c r="E100" s="70">
        <f>'2010-2022_9bis'!E100+'2010-2022_9ter'!E100+'2010-2014_9alinéa3'!E99</f>
        <v>1</v>
      </c>
      <c r="F100" s="70">
        <f>'2010-2022_9bis'!F100+'2010-2022_9ter'!F100+'2010-2014_9alinéa3'!F99</f>
        <v>0</v>
      </c>
      <c r="G100" s="70">
        <f>'2010-2022_9bis'!G100+'2010-2022_9ter'!G100+'2010-2014_9alinéa3'!G99</f>
        <v>0</v>
      </c>
      <c r="H100" s="70">
        <f>'2010-2022_9bis'!H100+'2010-2022_9ter'!H100</f>
        <v>0</v>
      </c>
      <c r="I100" s="70">
        <f>'2010-2022_9bis'!I100+'2010-2022_9ter'!I100</f>
        <v>0</v>
      </c>
      <c r="J100" s="40">
        <f>'2010-2022_9bis'!J100+'2010-2022_9ter'!J100</f>
        <v>0</v>
      </c>
      <c r="K100" s="40">
        <f>'2010-2022_9bis'!K100+'2010-2022_9ter'!K100</f>
        <v>0</v>
      </c>
      <c r="L100" s="40">
        <f>'2010-2022_9bis'!L100+'2010-2022_9ter'!L100</f>
        <v>1</v>
      </c>
      <c r="M100" s="40">
        <f>'2010-2022_9bis'!M100+'2010-2022_9ter'!M100</f>
        <v>0</v>
      </c>
      <c r="N100" s="40">
        <v>0</v>
      </c>
      <c r="O100" s="175">
        <f>'2022_Tot_Mois-Maand'!O99</f>
        <v>0</v>
      </c>
      <c r="P100" s="10"/>
      <c r="Q100" s="60" t="s">
        <v>82</v>
      </c>
      <c r="R100" s="61" t="s">
        <v>82</v>
      </c>
      <c r="S100" s="62" t="s">
        <v>82</v>
      </c>
    </row>
    <row r="101" spans="1:19" ht="15" customHeight="1" x14ac:dyDescent="0.2">
      <c r="A101" s="118" t="s">
        <v>84</v>
      </c>
      <c r="B101" s="119" t="s">
        <v>87</v>
      </c>
      <c r="C101" s="96">
        <f>'2010-2022_9bis'!C101+'2010-2022_9ter'!C101+'2010-2014_9alinéa3'!C100</f>
        <v>5</v>
      </c>
      <c r="D101" s="70">
        <f>'2010-2022_9bis'!D101+'2010-2022_9ter'!D101+'2010-2014_9alinéa3'!D100</f>
        <v>29</v>
      </c>
      <c r="E101" s="70">
        <f>'2010-2022_9bis'!E101+'2010-2022_9ter'!E101+'2010-2014_9alinéa3'!E100</f>
        <v>27</v>
      </c>
      <c r="F101" s="70">
        <f>'2010-2022_9bis'!F101+'2010-2022_9ter'!F101+'2010-2014_9alinéa3'!F100</f>
        <v>10</v>
      </c>
      <c r="G101" s="70">
        <f>'2010-2022_9bis'!G101+'2010-2022_9ter'!G101+'2010-2014_9alinéa3'!G100</f>
        <v>2</v>
      </c>
      <c r="H101" s="70">
        <f>'2010-2022_9bis'!H101+'2010-2022_9ter'!H101</f>
        <v>1</v>
      </c>
      <c r="I101" s="70">
        <f>'2010-2022_9bis'!I101+'2010-2022_9ter'!I101</f>
        <v>1</v>
      </c>
      <c r="J101" s="40">
        <f>'2010-2022_9bis'!J101+'2010-2022_9ter'!J101</f>
        <v>1</v>
      </c>
      <c r="K101" s="40">
        <f>'2010-2022_9bis'!K101+'2010-2022_9ter'!K101</f>
        <v>1</v>
      </c>
      <c r="L101" s="40">
        <f>'2010-2022_9bis'!L101+'2010-2022_9ter'!L101</f>
        <v>0</v>
      </c>
      <c r="M101" s="40">
        <f>'2010-2022_9bis'!M101+'2010-2022_9ter'!M101</f>
        <v>0</v>
      </c>
      <c r="N101" s="40">
        <v>0</v>
      </c>
      <c r="O101" s="175">
        <f>'2022_Tot_Mois-Maand'!O100</f>
        <v>0</v>
      </c>
      <c r="P101" s="10"/>
      <c r="Q101" s="60" t="s">
        <v>741</v>
      </c>
      <c r="R101" s="61" t="s">
        <v>85</v>
      </c>
      <c r="S101" s="62" t="s">
        <v>86</v>
      </c>
    </row>
    <row r="102" spans="1:19" ht="15" customHeight="1" x14ac:dyDescent="0.2">
      <c r="A102" s="118" t="s">
        <v>88</v>
      </c>
      <c r="B102" s="119" t="s">
        <v>92</v>
      </c>
      <c r="C102" s="96">
        <f>'2010-2022_9bis'!C102+'2010-2022_9ter'!C102+'2010-2014_9alinéa3'!C101</f>
        <v>157</v>
      </c>
      <c r="D102" s="70">
        <f>'2010-2022_9bis'!D102+'2010-2022_9ter'!D102+'2010-2014_9alinéa3'!D101</f>
        <v>925</v>
      </c>
      <c r="E102" s="70">
        <f>'2010-2022_9bis'!E102+'2010-2022_9ter'!E102+'2010-2014_9alinéa3'!E101</f>
        <v>1057</v>
      </c>
      <c r="F102" s="70">
        <f>'2010-2022_9bis'!F102+'2010-2022_9ter'!F102+'2010-2014_9alinéa3'!F101</f>
        <v>692</v>
      </c>
      <c r="G102" s="70">
        <f>'2010-2022_9bis'!G102+'2010-2022_9ter'!G102+'2010-2014_9alinéa3'!G101</f>
        <v>394</v>
      </c>
      <c r="H102" s="70">
        <f>'2010-2022_9bis'!H102+'2010-2022_9ter'!H102</f>
        <v>282</v>
      </c>
      <c r="I102" s="70">
        <f>'2010-2022_9bis'!I102+'2010-2022_9ter'!I102</f>
        <v>169</v>
      </c>
      <c r="J102" s="40">
        <f>'2010-2022_9bis'!J102+'2010-2022_9ter'!J102</f>
        <v>490</v>
      </c>
      <c r="K102" s="40">
        <f>'2010-2022_9bis'!K102+'2010-2022_9ter'!K102</f>
        <v>150</v>
      </c>
      <c r="L102" s="40">
        <f>'2010-2022_9bis'!L102+'2010-2022_9ter'!L102</f>
        <v>139</v>
      </c>
      <c r="M102" s="40">
        <f>'2010-2022_9bis'!M102+'2010-2022_9ter'!M102</f>
        <v>152</v>
      </c>
      <c r="N102" s="40">
        <v>117</v>
      </c>
      <c r="O102" s="175">
        <f>'2022_Tot_Mois-Maand'!O101</f>
        <v>128</v>
      </c>
      <c r="P102" s="10"/>
      <c r="Q102" s="60" t="s">
        <v>89</v>
      </c>
      <c r="R102" s="61" t="s">
        <v>90</v>
      </c>
      <c r="S102" s="62" t="s">
        <v>91</v>
      </c>
    </row>
    <row r="103" spans="1:19" ht="15" customHeight="1" x14ac:dyDescent="0.2">
      <c r="A103" s="118" t="s">
        <v>105</v>
      </c>
      <c r="B103" s="119" t="s">
        <v>107</v>
      </c>
      <c r="C103" s="96">
        <f>'2010-2022_9bis'!C103+'2010-2022_9ter'!C103+'2010-2014_9alinéa3'!C102</f>
        <v>5</v>
      </c>
      <c r="D103" s="70">
        <f>'2010-2022_9bis'!D103+'2010-2022_9ter'!D103+'2010-2014_9alinéa3'!D102</f>
        <v>2</v>
      </c>
      <c r="E103" s="70">
        <f>'2010-2022_9bis'!E103+'2010-2022_9ter'!E103+'2010-2014_9alinéa3'!E102</f>
        <v>4</v>
      </c>
      <c r="F103" s="70">
        <f>'2010-2022_9bis'!F103+'2010-2022_9ter'!F103+'2010-2014_9alinéa3'!F102</f>
        <v>9</v>
      </c>
      <c r="G103" s="70">
        <f>'2010-2022_9bis'!G103+'2010-2022_9ter'!G103+'2010-2014_9alinéa3'!G102</f>
        <v>3</v>
      </c>
      <c r="H103" s="70">
        <f>'2010-2022_9bis'!H103+'2010-2022_9ter'!H103</f>
        <v>5</v>
      </c>
      <c r="I103" s="70">
        <f>'2010-2022_9bis'!I103+'2010-2022_9ter'!I103</f>
        <v>0</v>
      </c>
      <c r="J103" s="40">
        <f>'2010-2022_9bis'!J103+'2010-2022_9ter'!J103</f>
        <v>0</v>
      </c>
      <c r="K103" s="40">
        <f>'2010-2022_9bis'!K103+'2010-2022_9ter'!K103</f>
        <v>1</v>
      </c>
      <c r="L103" s="40">
        <f>'2010-2022_9bis'!L103+'2010-2022_9ter'!L103</f>
        <v>0</v>
      </c>
      <c r="M103" s="40">
        <f>'2010-2022_9bis'!M103+'2010-2022_9ter'!M103</f>
        <v>5</v>
      </c>
      <c r="N103" s="40">
        <v>1</v>
      </c>
      <c r="O103" s="175">
        <f>'2022_Tot_Mois-Maand'!O102</f>
        <v>3</v>
      </c>
      <c r="P103" s="10"/>
      <c r="Q103" s="60" t="s">
        <v>105</v>
      </c>
      <c r="R103" s="61" t="s">
        <v>106</v>
      </c>
      <c r="S103" s="62" t="s">
        <v>105</v>
      </c>
    </row>
    <row r="104" spans="1:19" ht="15" customHeight="1" x14ac:dyDescent="0.2">
      <c r="A104" s="94" t="s">
        <v>113</v>
      </c>
      <c r="B104" s="95" t="s">
        <v>115</v>
      </c>
      <c r="C104" s="96">
        <f>'2010-2022_9bis'!C104+'2010-2022_9ter'!C104+'2010-2014_9alinéa3'!C103</f>
        <v>7</v>
      </c>
      <c r="D104" s="70">
        <f>'2010-2022_9bis'!D104+'2010-2022_9ter'!D104+'2010-2014_9alinéa3'!D103</f>
        <v>21</v>
      </c>
      <c r="E104" s="70">
        <f>'2010-2022_9bis'!E104+'2010-2022_9ter'!E104+'2010-2014_9alinéa3'!E103</f>
        <v>22</v>
      </c>
      <c r="F104" s="70">
        <f>'2010-2022_9bis'!F104+'2010-2022_9ter'!F104+'2010-2014_9alinéa3'!F103</f>
        <v>16</v>
      </c>
      <c r="G104" s="70">
        <f>'2010-2022_9bis'!G104+'2010-2022_9ter'!G104+'2010-2014_9alinéa3'!G103</f>
        <v>3</v>
      </c>
      <c r="H104" s="70">
        <f>'2010-2022_9bis'!H104+'2010-2022_9ter'!H104</f>
        <v>6</v>
      </c>
      <c r="I104" s="70">
        <f>'2010-2022_9bis'!I104+'2010-2022_9ter'!I104</f>
        <v>0</v>
      </c>
      <c r="J104" s="40">
        <f>'2010-2022_9bis'!J104+'2010-2022_9ter'!J104</f>
        <v>1</v>
      </c>
      <c r="K104" s="40">
        <f>'2010-2022_9bis'!K104+'2010-2022_9ter'!K104</f>
        <v>1</v>
      </c>
      <c r="L104" s="40">
        <f>'2010-2022_9bis'!L104+'2010-2022_9ter'!L104</f>
        <v>2</v>
      </c>
      <c r="M104" s="40">
        <f>'2010-2022_9bis'!M104+'2010-2022_9ter'!M104</f>
        <v>3</v>
      </c>
      <c r="N104" s="40">
        <v>9</v>
      </c>
      <c r="O104" s="175">
        <f>'2022_Tot_Mois-Maand'!O103</f>
        <v>8</v>
      </c>
      <c r="P104" s="10"/>
      <c r="Q104" s="60" t="s">
        <v>113</v>
      </c>
      <c r="R104" s="61" t="s">
        <v>114</v>
      </c>
      <c r="S104" s="62" t="s">
        <v>114</v>
      </c>
    </row>
    <row r="105" spans="1:19" ht="15" customHeight="1" x14ac:dyDescent="0.2">
      <c r="A105" s="94" t="s">
        <v>134</v>
      </c>
      <c r="B105" s="95" t="s">
        <v>137</v>
      </c>
      <c r="C105" s="96">
        <f>'2010-2022_9bis'!C105+'2010-2022_9ter'!C105+'2010-2014_9alinéa3'!C104</f>
        <v>6</v>
      </c>
      <c r="D105" s="70">
        <f>'2010-2022_9bis'!D105+'2010-2022_9ter'!D105+'2010-2014_9alinéa3'!D104</f>
        <v>20</v>
      </c>
      <c r="E105" s="70">
        <f>'2010-2022_9bis'!E105+'2010-2022_9ter'!E105+'2010-2014_9alinéa3'!E104</f>
        <v>47</v>
      </c>
      <c r="F105" s="70">
        <f>'2010-2022_9bis'!F105+'2010-2022_9ter'!F105+'2010-2014_9alinéa3'!F104</f>
        <v>9</v>
      </c>
      <c r="G105" s="70">
        <f>'2010-2022_9bis'!G105+'2010-2022_9ter'!G105+'2010-2014_9alinéa3'!G104</f>
        <v>6</v>
      </c>
      <c r="H105" s="70">
        <f>'2010-2022_9bis'!H105+'2010-2022_9ter'!H105</f>
        <v>6</v>
      </c>
      <c r="I105" s="70">
        <f>'2010-2022_9bis'!I105+'2010-2022_9ter'!I105</f>
        <v>12</v>
      </c>
      <c r="J105" s="40">
        <f>'2010-2022_9bis'!J105+'2010-2022_9ter'!J105</f>
        <v>15</v>
      </c>
      <c r="K105" s="40">
        <f>'2010-2022_9bis'!K105+'2010-2022_9ter'!K105</f>
        <v>6</v>
      </c>
      <c r="L105" s="40">
        <f>'2010-2022_9bis'!L105+'2010-2022_9ter'!L105</f>
        <v>7</v>
      </c>
      <c r="M105" s="40">
        <f>'2010-2022_9bis'!M105+'2010-2022_9ter'!M105</f>
        <v>13</v>
      </c>
      <c r="N105" s="40">
        <v>37</v>
      </c>
      <c r="O105" s="175">
        <f>'2022_Tot_Mois-Maand'!O104</f>
        <v>31</v>
      </c>
      <c r="P105" s="10"/>
      <c r="Q105" s="60" t="s">
        <v>135</v>
      </c>
      <c r="R105" s="61" t="s">
        <v>136</v>
      </c>
      <c r="S105" s="62" t="s">
        <v>135</v>
      </c>
    </row>
    <row r="106" spans="1:19" ht="15" customHeight="1" x14ac:dyDescent="0.2">
      <c r="A106" s="94" t="s">
        <v>147</v>
      </c>
      <c r="B106" s="95" t="s">
        <v>148</v>
      </c>
      <c r="C106" s="96">
        <f>'2010-2022_9bis'!C106+'2010-2022_9ter'!C106+'2010-2014_9alinéa3'!C105</f>
        <v>8</v>
      </c>
      <c r="D106" s="70">
        <f>'2010-2022_9bis'!D106+'2010-2022_9ter'!D106+'2010-2014_9alinéa3'!D105</f>
        <v>0</v>
      </c>
      <c r="E106" s="70">
        <f>'2010-2022_9bis'!E106+'2010-2022_9ter'!E106+'2010-2014_9alinéa3'!E105</f>
        <v>0</v>
      </c>
      <c r="F106" s="70">
        <f>'2010-2022_9bis'!F106+'2010-2022_9ter'!F106+'2010-2014_9alinéa3'!F105</f>
        <v>0</v>
      </c>
      <c r="G106" s="70">
        <f>'2010-2022_9bis'!G106+'2010-2022_9ter'!G106+'2010-2014_9alinéa3'!G105</f>
        <v>0</v>
      </c>
      <c r="H106" s="70">
        <f>'2010-2022_9bis'!H106+'2010-2022_9ter'!H106</f>
        <v>0</v>
      </c>
      <c r="I106" s="70">
        <f>'2010-2022_9bis'!I106+'2010-2022_9ter'!I106</f>
        <v>0</v>
      </c>
      <c r="J106" s="40">
        <f>'2010-2022_9bis'!J106+'2010-2022_9ter'!J106</f>
        <v>1</v>
      </c>
      <c r="K106" s="40">
        <f>'2010-2022_9bis'!K106+'2010-2022_9ter'!K106</f>
        <v>0</v>
      </c>
      <c r="L106" s="40">
        <f>'2010-2022_9bis'!L106+'2010-2022_9ter'!L106</f>
        <v>0</v>
      </c>
      <c r="M106" s="40">
        <f>'2010-2022_9bis'!M106+'2010-2022_9ter'!M106</f>
        <v>0</v>
      </c>
      <c r="N106" s="40">
        <v>0</v>
      </c>
      <c r="O106" s="175">
        <f>'2022_Tot_Mois-Maand'!O105</f>
        <v>0</v>
      </c>
      <c r="P106" s="10"/>
      <c r="Q106" s="60" t="s">
        <v>147</v>
      </c>
      <c r="R106" s="61" t="s">
        <v>147</v>
      </c>
      <c r="S106" s="62" t="s">
        <v>147</v>
      </c>
    </row>
    <row r="107" spans="1:19" ht="15" customHeight="1" x14ac:dyDescent="0.2">
      <c r="A107" s="94" t="s">
        <v>149</v>
      </c>
      <c r="B107" s="95" t="s">
        <v>151</v>
      </c>
      <c r="C107" s="96">
        <f>'2010-2022_9bis'!C107+'2010-2022_9ter'!C107+'2010-2014_9alinéa3'!C106</f>
        <v>2</v>
      </c>
      <c r="D107" s="70">
        <f>'2010-2022_9bis'!D107+'2010-2022_9ter'!D107+'2010-2014_9alinéa3'!D106</f>
        <v>13</v>
      </c>
      <c r="E107" s="70">
        <f>'2010-2022_9bis'!E107+'2010-2022_9ter'!E107+'2010-2014_9alinéa3'!E106</f>
        <v>15</v>
      </c>
      <c r="F107" s="70">
        <f>'2010-2022_9bis'!F107+'2010-2022_9ter'!F107+'2010-2014_9alinéa3'!F106</f>
        <v>11</v>
      </c>
      <c r="G107" s="70">
        <f>'2010-2022_9bis'!G107+'2010-2022_9ter'!G107+'2010-2014_9alinéa3'!G106</f>
        <v>3</v>
      </c>
      <c r="H107" s="70">
        <f>'2010-2022_9bis'!H107+'2010-2022_9ter'!H107</f>
        <v>3</v>
      </c>
      <c r="I107" s="70">
        <f>'2010-2022_9bis'!I107+'2010-2022_9ter'!I107</f>
        <v>0</v>
      </c>
      <c r="J107" s="40">
        <f>'2010-2022_9bis'!J107+'2010-2022_9ter'!J107</f>
        <v>7</v>
      </c>
      <c r="K107" s="40">
        <f>'2010-2022_9bis'!K107+'2010-2022_9ter'!K107</f>
        <v>0</v>
      </c>
      <c r="L107" s="40">
        <f>'2010-2022_9bis'!L107+'2010-2022_9ter'!L107</f>
        <v>0</v>
      </c>
      <c r="M107" s="40">
        <f>'2010-2022_9bis'!M107+'2010-2022_9ter'!M107</f>
        <v>4</v>
      </c>
      <c r="N107" s="40">
        <v>0</v>
      </c>
      <c r="O107" s="175">
        <f>'2022_Tot_Mois-Maand'!O106</f>
        <v>6</v>
      </c>
      <c r="P107" s="10"/>
      <c r="Q107" s="60" t="s">
        <v>149</v>
      </c>
      <c r="R107" s="61" t="s">
        <v>150</v>
      </c>
      <c r="S107" s="62" t="s">
        <v>149</v>
      </c>
    </row>
    <row r="108" spans="1:19" ht="15" customHeight="1" x14ac:dyDescent="0.2">
      <c r="A108" s="118" t="s">
        <v>166</v>
      </c>
      <c r="B108" s="119" t="s">
        <v>168</v>
      </c>
      <c r="C108" s="96">
        <f>'2010-2022_9bis'!C108+'2010-2022_9ter'!C108+'2010-2014_9alinéa3'!C107</f>
        <v>0</v>
      </c>
      <c r="D108" s="70">
        <f>'2010-2022_9bis'!D108+'2010-2022_9ter'!D108+'2010-2014_9alinéa3'!D107</f>
        <v>0</v>
      </c>
      <c r="E108" s="70">
        <f>'2010-2022_9bis'!E108+'2010-2022_9ter'!E108+'2010-2014_9alinéa3'!E107</f>
        <v>3</v>
      </c>
      <c r="F108" s="70">
        <f>'2010-2022_9bis'!F108+'2010-2022_9ter'!F108+'2010-2014_9alinéa3'!F107</f>
        <v>2</v>
      </c>
      <c r="G108" s="70">
        <f>'2010-2022_9bis'!G108+'2010-2022_9ter'!G108+'2010-2014_9alinéa3'!G107</f>
        <v>0</v>
      </c>
      <c r="H108" s="70">
        <f>'2010-2022_9bis'!H108+'2010-2022_9ter'!H108</f>
        <v>1</v>
      </c>
      <c r="I108" s="70">
        <f>'2010-2022_9bis'!I108+'2010-2022_9ter'!I108</f>
        <v>1</v>
      </c>
      <c r="J108" s="40">
        <f>'2010-2022_9bis'!J108+'2010-2022_9ter'!J108</f>
        <v>1</v>
      </c>
      <c r="K108" s="40">
        <f>'2010-2022_9bis'!K108+'2010-2022_9ter'!K108</f>
        <v>0</v>
      </c>
      <c r="L108" s="40">
        <f>'2010-2022_9bis'!L108+'2010-2022_9ter'!L108</f>
        <v>1</v>
      </c>
      <c r="M108" s="40">
        <f>'2010-2022_9bis'!M108+'2010-2022_9ter'!M108</f>
        <v>0</v>
      </c>
      <c r="N108" s="40">
        <v>0</v>
      </c>
      <c r="O108" s="175">
        <f>'2022_Tot_Mois-Maand'!O107</f>
        <v>0</v>
      </c>
      <c r="P108" s="10"/>
      <c r="Q108" s="60" t="s">
        <v>167</v>
      </c>
      <c r="R108" s="61" t="s">
        <v>167</v>
      </c>
      <c r="S108" s="62" t="s">
        <v>167</v>
      </c>
    </row>
    <row r="109" spans="1:19" ht="15" customHeight="1" x14ac:dyDescent="0.2">
      <c r="A109" s="94" t="s">
        <v>776</v>
      </c>
      <c r="B109" s="95" t="s">
        <v>177</v>
      </c>
      <c r="C109" s="96">
        <f>'2010-2022_9bis'!C109+'2010-2022_9ter'!C109+'2010-2014_9alinéa3'!C108</f>
        <v>3</v>
      </c>
      <c r="D109" s="70">
        <f>'2010-2022_9bis'!D109+'2010-2022_9ter'!D109+'2010-2014_9alinéa3'!D108</f>
        <v>7</v>
      </c>
      <c r="E109" s="70">
        <f>'2010-2022_9bis'!E109+'2010-2022_9ter'!E109+'2010-2014_9alinéa3'!E108</f>
        <v>23</v>
      </c>
      <c r="F109" s="70">
        <f>'2010-2022_9bis'!F109+'2010-2022_9ter'!F109+'2010-2014_9alinéa3'!F108</f>
        <v>23</v>
      </c>
      <c r="G109" s="70">
        <f>'2010-2022_9bis'!G109+'2010-2022_9ter'!G109+'2010-2014_9alinéa3'!G108</f>
        <v>13</v>
      </c>
      <c r="H109" s="70">
        <f>'2010-2022_9bis'!H109+'2010-2022_9ter'!H109</f>
        <v>5</v>
      </c>
      <c r="I109" s="70">
        <f>'2010-2022_9bis'!I109+'2010-2022_9ter'!I109</f>
        <v>7</v>
      </c>
      <c r="J109" s="40">
        <f>'2010-2022_9bis'!J109+'2010-2022_9ter'!J109</f>
        <v>8</v>
      </c>
      <c r="K109" s="40">
        <f>'2010-2022_9bis'!K109+'2010-2022_9ter'!K109</f>
        <v>1</v>
      </c>
      <c r="L109" s="40">
        <f>'2010-2022_9bis'!L109+'2010-2022_9ter'!L109</f>
        <v>0</v>
      </c>
      <c r="M109" s="40">
        <f>'2010-2022_9bis'!M109+'2010-2022_9ter'!M109</f>
        <v>1</v>
      </c>
      <c r="N109" s="40">
        <v>1</v>
      </c>
      <c r="O109" s="175">
        <f>'2022_Tot_Mois-Maand'!O108</f>
        <v>0</v>
      </c>
      <c r="P109" s="10"/>
      <c r="Q109" s="60" t="s">
        <v>174</v>
      </c>
      <c r="R109" s="61" t="s">
        <v>175</v>
      </c>
      <c r="S109" s="62" t="s">
        <v>176</v>
      </c>
    </row>
    <row r="110" spans="1:19" ht="15" customHeight="1" x14ac:dyDescent="0.2">
      <c r="A110" s="118" t="s">
        <v>183</v>
      </c>
      <c r="B110" s="119" t="s">
        <v>185</v>
      </c>
      <c r="C110" s="96">
        <f>'2010-2022_9bis'!C110+'2010-2022_9ter'!C110+'2010-2014_9alinéa3'!C109</f>
        <v>46</v>
      </c>
      <c r="D110" s="70">
        <f>'2010-2022_9bis'!D110+'2010-2022_9ter'!D110+'2010-2014_9alinéa3'!D109</f>
        <v>83</v>
      </c>
      <c r="E110" s="70">
        <f>'2010-2022_9bis'!E110+'2010-2022_9ter'!E110+'2010-2014_9alinéa3'!E109</f>
        <v>89</v>
      </c>
      <c r="F110" s="70">
        <f>'2010-2022_9bis'!F110+'2010-2022_9ter'!F110+'2010-2014_9alinéa3'!F109</f>
        <v>60</v>
      </c>
      <c r="G110" s="70">
        <f>'2010-2022_9bis'!G110+'2010-2022_9ter'!G110+'2010-2014_9alinéa3'!G109</f>
        <v>34</v>
      </c>
      <c r="H110" s="70">
        <f>'2010-2022_9bis'!H110+'2010-2022_9ter'!H110</f>
        <v>26</v>
      </c>
      <c r="I110" s="70">
        <f>'2010-2022_9bis'!I110+'2010-2022_9ter'!I110</f>
        <v>7</v>
      </c>
      <c r="J110" s="40">
        <f>'2010-2022_9bis'!J110+'2010-2022_9ter'!J110</f>
        <v>19</v>
      </c>
      <c r="K110" s="40">
        <f>'2010-2022_9bis'!K110+'2010-2022_9ter'!K110</f>
        <v>9</v>
      </c>
      <c r="L110" s="40">
        <f>'2010-2022_9bis'!L110+'2010-2022_9ter'!L110</f>
        <v>8</v>
      </c>
      <c r="M110" s="40">
        <f>'2010-2022_9bis'!M110+'2010-2022_9ter'!M110</f>
        <v>4</v>
      </c>
      <c r="N110" s="40">
        <v>14</v>
      </c>
      <c r="O110" s="175">
        <f>'2022_Tot_Mois-Maand'!O109</f>
        <v>13</v>
      </c>
      <c r="P110" s="10"/>
      <c r="Q110" s="60" t="s">
        <v>184</v>
      </c>
      <c r="R110" s="61" t="s">
        <v>184</v>
      </c>
      <c r="S110" s="62" t="s">
        <v>184</v>
      </c>
    </row>
    <row r="111" spans="1:19" ht="15" customHeight="1" x14ac:dyDescent="0.2">
      <c r="A111" s="118" t="s">
        <v>528</v>
      </c>
      <c r="B111" s="119" t="s">
        <v>529</v>
      </c>
      <c r="C111" s="96">
        <f>'2010-2022_9bis'!C111+'2010-2022_9ter'!C111+'2010-2014_9alinéa3'!C110</f>
        <v>0</v>
      </c>
      <c r="D111" s="70">
        <f>'2010-2022_9bis'!D111+'2010-2022_9ter'!D111+'2010-2014_9alinéa3'!D110</f>
        <v>6</v>
      </c>
      <c r="E111" s="70">
        <f>'2010-2022_9bis'!E111+'2010-2022_9ter'!E111+'2010-2014_9alinéa3'!E110</f>
        <v>17</v>
      </c>
      <c r="F111" s="70">
        <f>'2010-2022_9bis'!F111+'2010-2022_9ter'!F111+'2010-2014_9alinéa3'!F110</f>
        <v>5</v>
      </c>
      <c r="G111" s="70">
        <f>'2010-2022_9bis'!G111+'2010-2022_9ter'!G111+'2010-2014_9alinéa3'!G110</f>
        <v>4</v>
      </c>
      <c r="H111" s="70">
        <f>'2010-2022_9bis'!H111+'2010-2022_9ter'!H111</f>
        <v>7</v>
      </c>
      <c r="I111" s="70">
        <f>'2010-2022_9bis'!I111+'2010-2022_9ter'!I111</f>
        <v>0</v>
      </c>
      <c r="J111" s="40">
        <f>'2010-2022_9bis'!J111+'2010-2022_9ter'!J111</f>
        <v>3</v>
      </c>
      <c r="K111" s="40">
        <f>'2010-2022_9bis'!K111+'2010-2022_9ter'!K111</f>
        <v>6</v>
      </c>
      <c r="L111" s="40">
        <f>'2010-2022_9bis'!L111+'2010-2022_9ter'!L111</f>
        <v>2</v>
      </c>
      <c r="M111" s="40">
        <f>'2010-2022_9bis'!M111+'2010-2022_9ter'!M111</f>
        <v>5</v>
      </c>
      <c r="N111" s="40">
        <v>13</v>
      </c>
      <c r="O111" s="175">
        <f>'2022_Tot_Mois-Maand'!O110</f>
        <v>42</v>
      </c>
      <c r="P111" s="10"/>
      <c r="Q111" s="60" t="s">
        <v>528</v>
      </c>
      <c r="R111" s="61" t="s">
        <v>528</v>
      </c>
      <c r="S111" s="62" t="s">
        <v>528</v>
      </c>
    </row>
    <row r="112" spans="1:19" ht="15" customHeight="1" x14ac:dyDescent="0.2">
      <c r="A112" s="118" t="s">
        <v>255</v>
      </c>
      <c r="B112" s="119" t="s">
        <v>257</v>
      </c>
      <c r="C112" s="96">
        <f>'2010-2022_9bis'!C112+'2010-2022_9ter'!C112+'2010-2014_9alinéa3'!C111</f>
        <v>0</v>
      </c>
      <c r="D112" s="70">
        <f>'2010-2022_9bis'!D112+'2010-2022_9ter'!D112+'2010-2014_9alinéa3'!D111</f>
        <v>0</v>
      </c>
      <c r="E112" s="70">
        <f>'2010-2022_9bis'!E112+'2010-2022_9ter'!E112+'2010-2014_9alinéa3'!E111</f>
        <v>0</v>
      </c>
      <c r="F112" s="70">
        <f>'2010-2022_9bis'!F112+'2010-2022_9ter'!F112+'2010-2014_9alinéa3'!F111</f>
        <v>0</v>
      </c>
      <c r="G112" s="70">
        <f>'2010-2022_9bis'!G112+'2010-2022_9ter'!G112+'2010-2014_9alinéa3'!G111</f>
        <v>0</v>
      </c>
      <c r="H112" s="70">
        <f>'2010-2022_9bis'!H112+'2010-2022_9ter'!H112</f>
        <v>0</v>
      </c>
      <c r="I112" s="70">
        <f>'2010-2022_9bis'!I112+'2010-2022_9ter'!I112</f>
        <v>0</v>
      </c>
      <c r="J112" s="40">
        <f>'2010-2022_9bis'!J112+'2010-2022_9ter'!J112</f>
        <v>0</v>
      </c>
      <c r="K112" s="40">
        <f>'2010-2022_9bis'!K112+'2010-2022_9ter'!K112</f>
        <v>0</v>
      </c>
      <c r="L112" s="40">
        <f>'2010-2022_9bis'!L112+'2010-2022_9ter'!L112</f>
        <v>0</v>
      </c>
      <c r="M112" s="40">
        <f>'2010-2022_9bis'!M112+'2010-2022_9ter'!M112</f>
        <v>0</v>
      </c>
      <c r="N112" s="40">
        <v>0</v>
      </c>
      <c r="O112" s="175">
        <f>'2022_Tot_Mois-Maand'!O111</f>
        <v>0</v>
      </c>
      <c r="P112" s="10"/>
      <c r="Q112" s="60" t="s">
        <v>256</v>
      </c>
      <c r="R112" s="61" t="s">
        <v>256</v>
      </c>
      <c r="S112" s="62" t="s">
        <v>256</v>
      </c>
    </row>
    <row r="113" spans="1:19" ht="15" customHeight="1" x14ac:dyDescent="0.2">
      <c r="A113" s="118" t="s">
        <v>258</v>
      </c>
      <c r="B113" s="119" t="s">
        <v>259</v>
      </c>
      <c r="C113" s="96">
        <f>'2010-2022_9bis'!C113+'2010-2022_9ter'!C113+'2010-2014_9alinéa3'!C112</f>
        <v>4</v>
      </c>
      <c r="D113" s="70">
        <f>'2010-2022_9bis'!D113+'2010-2022_9ter'!D113+'2010-2014_9alinéa3'!D112</f>
        <v>4</v>
      </c>
      <c r="E113" s="70">
        <f>'2010-2022_9bis'!E113+'2010-2022_9ter'!E113+'2010-2014_9alinéa3'!E112</f>
        <v>9</v>
      </c>
      <c r="F113" s="70">
        <f>'2010-2022_9bis'!F113+'2010-2022_9ter'!F113+'2010-2014_9alinéa3'!F112</f>
        <v>4</v>
      </c>
      <c r="G113" s="70">
        <f>'2010-2022_9bis'!G113+'2010-2022_9ter'!G113+'2010-2014_9alinéa3'!G112</f>
        <v>3</v>
      </c>
      <c r="H113" s="70">
        <f>'2010-2022_9bis'!H113+'2010-2022_9ter'!H113</f>
        <v>0</v>
      </c>
      <c r="I113" s="70">
        <f>'2010-2022_9bis'!I113+'2010-2022_9ter'!I113</f>
        <v>0</v>
      </c>
      <c r="J113" s="40">
        <f>'2010-2022_9bis'!J113+'2010-2022_9ter'!J113</f>
        <v>1</v>
      </c>
      <c r="K113" s="40">
        <f>'2010-2022_9bis'!K113+'2010-2022_9ter'!K113</f>
        <v>0</v>
      </c>
      <c r="L113" s="40">
        <f>'2010-2022_9bis'!L113+'2010-2022_9ter'!L113</f>
        <v>0</v>
      </c>
      <c r="M113" s="40">
        <f>'2010-2022_9bis'!M113+'2010-2022_9ter'!M113</f>
        <v>0</v>
      </c>
      <c r="N113" s="40">
        <v>0</v>
      </c>
      <c r="O113" s="175">
        <f>'2022_Tot_Mois-Maand'!O112</f>
        <v>0</v>
      </c>
      <c r="P113" s="10"/>
      <c r="Q113" s="60" t="s">
        <v>258</v>
      </c>
      <c r="R113" s="61" t="s">
        <v>258</v>
      </c>
      <c r="S113" s="62" t="s">
        <v>258</v>
      </c>
    </row>
    <row r="114" spans="1:19" ht="15" customHeight="1" x14ac:dyDescent="0.2">
      <c r="A114" s="94" t="s">
        <v>260</v>
      </c>
      <c r="B114" s="95" t="s">
        <v>261</v>
      </c>
      <c r="C114" s="96">
        <f>'2010-2022_9bis'!C114+'2010-2022_9ter'!C114+'2010-2014_9alinéa3'!C113</f>
        <v>10</v>
      </c>
      <c r="D114" s="70">
        <f>'2010-2022_9bis'!D114+'2010-2022_9ter'!D114+'2010-2014_9alinéa3'!D113</f>
        <v>1</v>
      </c>
      <c r="E114" s="70">
        <f>'2010-2022_9bis'!E114+'2010-2022_9ter'!E114+'2010-2014_9alinéa3'!E113</f>
        <v>0</v>
      </c>
      <c r="F114" s="70">
        <f>'2010-2022_9bis'!F114+'2010-2022_9ter'!F114+'2010-2014_9alinéa3'!F113</f>
        <v>0</v>
      </c>
      <c r="G114" s="70">
        <f>'2010-2022_9bis'!G114+'2010-2022_9ter'!G114+'2010-2014_9alinéa3'!G113</f>
        <v>0</v>
      </c>
      <c r="H114" s="70">
        <f>'2010-2022_9bis'!H114+'2010-2022_9ter'!H114</f>
        <v>0</v>
      </c>
      <c r="I114" s="70">
        <f>'2010-2022_9bis'!I114+'2010-2022_9ter'!I114</f>
        <v>0</v>
      </c>
      <c r="J114" s="40">
        <f>'2010-2022_9bis'!J114+'2010-2022_9ter'!J114</f>
        <v>0</v>
      </c>
      <c r="K114" s="40">
        <f>'2010-2022_9bis'!K114+'2010-2022_9ter'!K114</f>
        <v>0</v>
      </c>
      <c r="L114" s="40">
        <f>'2010-2022_9bis'!L114+'2010-2022_9ter'!L114</f>
        <v>0</v>
      </c>
      <c r="M114" s="40">
        <f>'2010-2022_9bis'!M114+'2010-2022_9ter'!M114</f>
        <v>0</v>
      </c>
      <c r="N114" s="40">
        <v>0</v>
      </c>
      <c r="O114" s="175">
        <f>'2022_Tot_Mois-Maand'!O113</f>
        <v>0</v>
      </c>
      <c r="P114" s="10"/>
      <c r="Q114" s="60" t="s">
        <v>260</v>
      </c>
      <c r="R114" s="61" t="s">
        <v>260</v>
      </c>
      <c r="S114" s="62" t="s">
        <v>260</v>
      </c>
    </row>
    <row r="115" spans="1:19" ht="15" customHeight="1" x14ac:dyDescent="0.2">
      <c r="A115" s="94" t="s">
        <v>697</v>
      </c>
      <c r="B115" s="95" t="s">
        <v>270</v>
      </c>
      <c r="C115" s="96">
        <f>'2010-2022_9bis'!C115+'2010-2022_9ter'!C115+'2010-2014_9alinéa3'!C114</f>
        <v>0</v>
      </c>
      <c r="D115" s="70">
        <f>'2010-2022_9bis'!D115+'2010-2022_9ter'!D115+'2010-2014_9alinéa3'!D114</f>
        <v>1</v>
      </c>
      <c r="E115" s="70">
        <f>'2010-2022_9bis'!E115+'2010-2022_9ter'!E115+'2010-2014_9alinéa3'!E114</f>
        <v>10</v>
      </c>
      <c r="F115" s="70">
        <f>'2010-2022_9bis'!F115+'2010-2022_9ter'!F115+'2010-2014_9alinéa3'!F114</f>
        <v>12</v>
      </c>
      <c r="G115" s="70">
        <f>'2010-2022_9bis'!G115+'2010-2022_9ter'!G115+'2010-2014_9alinéa3'!G114</f>
        <v>2</v>
      </c>
      <c r="H115" s="70">
        <f>'2010-2022_9bis'!H115+'2010-2022_9ter'!H115</f>
        <v>4</v>
      </c>
      <c r="I115" s="70">
        <f>'2010-2022_9bis'!I115+'2010-2022_9ter'!I115</f>
        <v>2</v>
      </c>
      <c r="J115" s="40">
        <f>'2010-2022_9bis'!J115+'2010-2022_9ter'!J115</f>
        <v>17</v>
      </c>
      <c r="K115" s="40">
        <f>'2010-2022_9bis'!K115+'2010-2022_9ter'!K115</f>
        <v>1</v>
      </c>
      <c r="L115" s="40">
        <f>'2010-2022_9bis'!L115+'2010-2022_9ter'!L115</f>
        <v>1</v>
      </c>
      <c r="M115" s="40">
        <f>'2010-2022_9bis'!M115+'2010-2022_9ter'!M115</f>
        <v>1</v>
      </c>
      <c r="N115" s="40">
        <v>0</v>
      </c>
      <c r="O115" s="175">
        <f>'2022_Tot_Mois-Maand'!O114</f>
        <v>1</v>
      </c>
      <c r="P115" s="10"/>
      <c r="Q115" s="60" t="s">
        <v>697</v>
      </c>
      <c r="R115" s="61" t="s">
        <v>269</v>
      </c>
      <c r="S115" s="62" t="s">
        <v>269</v>
      </c>
    </row>
    <row r="116" spans="1:19" ht="15" customHeight="1" x14ac:dyDescent="0.2">
      <c r="A116" s="94" t="s">
        <v>262</v>
      </c>
      <c r="B116" s="95" t="s">
        <v>263</v>
      </c>
      <c r="C116" s="96">
        <f>'2010-2022_9bis'!C116+'2010-2022_9ter'!C116+'2010-2014_9alinéa3'!C115</f>
        <v>1</v>
      </c>
      <c r="D116" s="70">
        <f>'2010-2022_9bis'!D116+'2010-2022_9ter'!D116+'2010-2014_9alinéa3'!D115</f>
        <v>4</v>
      </c>
      <c r="E116" s="70">
        <f>'2010-2022_9bis'!E116+'2010-2022_9ter'!E116+'2010-2014_9alinéa3'!E115</f>
        <v>3</v>
      </c>
      <c r="F116" s="70">
        <f>'2010-2022_9bis'!F116+'2010-2022_9ter'!F116+'2010-2014_9alinéa3'!F115</f>
        <v>4</v>
      </c>
      <c r="G116" s="70">
        <f>'2010-2022_9bis'!G116+'2010-2022_9ter'!G116+'2010-2014_9alinéa3'!G115</f>
        <v>0</v>
      </c>
      <c r="H116" s="70">
        <f>'2010-2022_9bis'!H116+'2010-2022_9ter'!H116</f>
        <v>1</v>
      </c>
      <c r="I116" s="70">
        <f>'2010-2022_9bis'!I116+'2010-2022_9ter'!I116</f>
        <v>3</v>
      </c>
      <c r="J116" s="40">
        <f>'2010-2022_9bis'!J116+'2010-2022_9ter'!J116</f>
        <v>1</v>
      </c>
      <c r="K116" s="40">
        <f>'2010-2022_9bis'!K116+'2010-2022_9ter'!K116</f>
        <v>0</v>
      </c>
      <c r="L116" s="40">
        <f>'2010-2022_9bis'!L116+'2010-2022_9ter'!L116</f>
        <v>0</v>
      </c>
      <c r="M116" s="40">
        <f>'2010-2022_9bis'!M116+'2010-2022_9ter'!M116</f>
        <v>2</v>
      </c>
      <c r="N116" s="40">
        <v>0</v>
      </c>
      <c r="O116" s="175">
        <f>'2022_Tot_Mois-Maand'!O115</f>
        <v>2</v>
      </c>
      <c r="P116" s="10"/>
      <c r="Q116" s="60" t="s">
        <v>262</v>
      </c>
      <c r="R116" s="61" t="s">
        <v>262</v>
      </c>
      <c r="S116" s="62" t="s">
        <v>262</v>
      </c>
    </row>
    <row r="117" spans="1:19" ht="15" customHeight="1" x14ac:dyDescent="0.2">
      <c r="A117" s="118" t="s">
        <v>307</v>
      </c>
      <c r="B117" s="119" t="s">
        <v>310</v>
      </c>
      <c r="C117" s="96">
        <f>'2010-2022_9bis'!C117+'2010-2022_9ter'!C117+'2010-2014_9alinéa3'!C116</f>
        <v>2</v>
      </c>
      <c r="D117" s="70">
        <f>'2010-2022_9bis'!D117+'2010-2022_9ter'!D117+'2010-2014_9alinéa3'!D116</f>
        <v>2</v>
      </c>
      <c r="E117" s="70">
        <f>'2010-2022_9bis'!E117+'2010-2022_9ter'!E117+'2010-2014_9alinéa3'!E116</f>
        <v>2</v>
      </c>
      <c r="F117" s="70">
        <f>'2010-2022_9bis'!F117+'2010-2022_9ter'!F117+'2010-2014_9alinéa3'!F116</f>
        <v>3</v>
      </c>
      <c r="G117" s="70">
        <f>'2010-2022_9bis'!G117+'2010-2022_9ter'!G117+'2010-2014_9alinéa3'!G116</f>
        <v>1</v>
      </c>
      <c r="H117" s="70">
        <f>'2010-2022_9bis'!H117+'2010-2022_9ter'!H117</f>
        <v>0</v>
      </c>
      <c r="I117" s="70">
        <f>'2010-2022_9bis'!I117+'2010-2022_9ter'!I117</f>
        <v>1</v>
      </c>
      <c r="J117" s="40">
        <f>'2010-2022_9bis'!J117+'2010-2022_9ter'!J117</f>
        <v>0</v>
      </c>
      <c r="K117" s="40">
        <f>'2010-2022_9bis'!K117+'2010-2022_9ter'!K117</f>
        <v>0</v>
      </c>
      <c r="L117" s="40">
        <f>'2010-2022_9bis'!L117+'2010-2022_9ter'!L117</f>
        <v>0</v>
      </c>
      <c r="M117" s="40">
        <f>'2010-2022_9bis'!M117+'2010-2022_9ter'!M117</f>
        <v>0</v>
      </c>
      <c r="N117" s="40">
        <v>0</v>
      </c>
      <c r="O117" s="175">
        <f>'2022_Tot_Mois-Maand'!O116</f>
        <v>1</v>
      </c>
      <c r="P117" s="10"/>
      <c r="Q117" s="60" t="s">
        <v>308</v>
      </c>
      <c r="R117" s="61" t="s">
        <v>309</v>
      </c>
      <c r="S117" s="62" t="s">
        <v>308</v>
      </c>
    </row>
    <row r="118" spans="1:19" ht="15" customHeight="1" x14ac:dyDescent="0.2">
      <c r="A118" s="94" t="s">
        <v>392</v>
      </c>
      <c r="B118" s="95" t="s">
        <v>395</v>
      </c>
      <c r="C118" s="96">
        <f>'2010-2022_9bis'!C118+'2010-2022_9ter'!C118+'2010-2014_9alinéa3'!C117</f>
        <v>0</v>
      </c>
      <c r="D118" s="70">
        <f>'2010-2022_9bis'!D118+'2010-2022_9ter'!D118+'2010-2014_9alinéa3'!D117</f>
        <v>7</v>
      </c>
      <c r="E118" s="70">
        <f>'2010-2022_9bis'!E118+'2010-2022_9ter'!E118+'2010-2014_9alinéa3'!E117</f>
        <v>18</v>
      </c>
      <c r="F118" s="70">
        <f>'2010-2022_9bis'!F118+'2010-2022_9ter'!F118+'2010-2014_9alinéa3'!F117</f>
        <v>4</v>
      </c>
      <c r="G118" s="70">
        <f>'2010-2022_9bis'!G118+'2010-2022_9ter'!G118+'2010-2014_9alinéa3'!G117</f>
        <v>1</v>
      </c>
      <c r="H118" s="70">
        <f>'2010-2022_9bis'!H118+'2010-2022_9ter'!H118</f>
        <v>0</v>
      </c>
      <c r="I118" s="70">
        <f>'2010-2022_9bis'!I118+'2010-2022_9ter'!I118</f>
        <v>4</v>
      </c>
      <c r="J118" s="40">
        <f>'2010-2022_9bis'!J118+'2010-2022_9ter'!J118</f>
        <v>2</v>
      </c>
      <c r="K118" s="40">
        <f>'2010-2022_9bis'!K118+'2010-2022_9ter'!K118</f>
        <v>9</v>
      </c>
      <c r="L118" s="40">
        <f>'2010-2022_9bis'!L118+'2010-2022_9ter'!L118</f>
        <v>8</v>
      </c>
      <c r="M118" s="40">
        <f>'2010-2022_9bis'!M118+'2010-2022_9ter'!M118</f>
        <v>0</v>
      </c>
      <c r="N118" s="40">
        <v>2</v>
      </c>
      <c r="O118" s="175">
        <f>'2022_Tot_Mois-Maand'!O117</f>
        <v>0</v>
      </c>
      <c r="P118" s="10"/>
      <c r="Q118" s="60" t="s">
        <v>393</v>
      </c>
      <c r="R118" s="61" t="s">
        <v>394</v>
      </c>
      <c r="S118" s="62" t="s">
        <v>393</v>
      </c>
    </row>
    <row r="119" spans="1:19" ht="15" customHeight="1" x14ac:dyDescent="0.2">
      <c r="A119" s="94" t="s">
        <v>442</v>
      </c>
      <c r="B119" s="95" t="s">
        <v>443</v>
      </c>
      <c r="C119" s="96">
        <f>'2010-2022_9bis'!C119+'2010-2022_9ter'!C119+'2010-2014_9alinéa3'!C118</f>
        <v>1</v>
      </c>
      <c r="D119" s="70">
        <f>'2010-2022_9bis'!D119+'2010-2022_9ter'!D119+'2010-2014_9alinéa3'!D118</f>
        <v>1</v>
      </c>
      <c r="E119" s="70">
        <f>'2010-2022_9bis'!E119+'2010-2022_9ter'!E119+'2010-2014_9alinéa3'!E118</f>
        <v>5</v>
      </c>
      <c r="F119" s="70">
        <f>'2010-2022_9bis'!F119+'2010-2022_9ter'!F119+'2010-2014_9alinéa3'!F118</f>
        <v>1</v>
      </c>
      <c r="G119" s="70">
        <f>'2010-2022_9bis'!G119+'2010-2022_9ter'!G119+'2010-2014_9alinéa3'!G118</f>
        <v>1</v>
      </c>
      <c r="H119" s="70">
        <f>'2010-2022_9bis'!H119+'2010-2022_9ter'!H119</f>
        <v>3</v>
      </c>
      <c r="I119" s="70">
        <f>'2010-2022_9bis'!I119+'2010-2022_9ter'!I119</f>
        <v>0</v>
      </c>
      <c r="J119" s="40">
        <f>'2010-2022_9bis'!J119+'2010-2022_9ter'!J119</f>
        <v>0</v>
      </c>
      <c r="K119" s="40">
        <f>'2010-2022_9bis'!K119+'2010-2022_9ter'!K119</f>
        <v>0</v>
      </c>
      <c r="L119" s="40">
        <f>'2010-2022_9bis'!L119+'2010-2022_9ter'!L119</f>
        <v>0</v>
      </c>
      <c r="M119" s="40">
        <f>'2010-2022_9bis'!M119+'2010-2022_9ter'!M119</f>
        <v>1</v>
      </c>
      <c r="N119" s="40">
        <v>0</v>
      </c>
      <c r="O119" s="175">
        <f>'2022_Tot_Mois-Maand'!O118</f>
        <v>1</v>
      </c>
      <c r="P119" s="10"/>
      <c r="Q119" s="60" t="s">
        <v>442</v>
      </c>
      <c r="R119" s="61" t="s">
        <v>442</v>
      </c>
      <c r="S119" s="62" t="s">
        <v>442</v>
      </c>
    </row>
    <row r="120" spans="1:19" ht="15" customHeight="1" x14ac:dyDescent="0.2">
      <c r="A120" s="94" t="s">
        <v>466</v>
      </c>
      <c r="B120" s="95" t="s">
        <v>467</v>
      </c>
      <c r="C120" s="96">
        <f>'2010-2022_9bis'!C120+'2010-2022_9ter'!C120+'2010-2014_9alinéa3'!C119</f>
        <v>3</v>
      </c>
      <c r="D120" s="70">
        <f>'2010-2022_9bis'!D120+'2010-2022_9ter'!D120+'2010-2014_9alinéa3'!D119</f>
        <v>0</v>
      </c>
      <c r="E120" s="70">
        <f>'2010-2022_9bis'!E120+'2010-2022_9ter'!E120+'2010-2014_9alinéa3'!E119</f>
        <v>0</v>
      </c>
      <c r="F120" s="70">
        <f>'2010-2022_9bis'!F120+'2010-2022_9ter'!F120+'2010-2014_9alinéa3'!F119</f>
        <v>4</v>
      </c>
      <c r="G120" s="70">
        <f>'2010-2022_9bis'!G120+'2010-2022_9ter'!G120+'2010-2014_9alinéa3'!G119</f>
        <v>0</v>
      </c>
      <c r="H120" s="70">
        <f>'2010-2022_9bis'!H120+'2010-2022_9ter'!H120</f>
        <v>125</v>
      </c>
      <c r="I120" s="70">
        <f>'2010-2022_9bis'!I120+'2010-2022_9ter'!I120</f>
        <v>0</v>
      </c>
      <c r="J120" s="40">
        <f>'2010-2022_9bis'!J120+'2010-2022_9ter'!J120</f>
        <v>0</v>
      </c>
      <c r="K120" s="40">
        <f>'2010-2022_9bis'!K120+'2010-2022_9ter'!K120</f>
        <v>1</v>
      </c>
      <c r="L120" s="40">
        <f>'2010-2022_9bis'!L120+'2010-2022_9ter'!L120</f>
        <v>0</v>
      </c>
      <c r="M120" s="40">
        <f>'2010-2022_9bis'!M120+'2010-2022_9ter'!M120</f>
        <v>0</v>
      </c>
      <c r="N120" s="40">
        <v>0</v>
      </c>
      <c r="O120" s="175">
        <f>'2022_Tot_Mois-Maand'!O119</f>
        <v>0</v>
      </c>
      <c r="P120" s="10"/>
      <c r="Q120" s="60" t="s">
        <v>466</v>
      </c>
      <c r="R120" s="61" t="s">
        <v>466</v>
      </c>
      <c r="S120" s="62" t="s">
        <v>466</v>
      </c>
    </row>
    <row r="121" spans="1:19" ht="15" customHeight="1" x14ac:dyDescent="0.2">
      <c r="A121" s="118" t="s">
        <v>489</v>
      </c>
      <c r="B121" s="119" t="s">
        <v>490</v>
      </c>
      <c r="C121" s="96">
        <f>'2010-2022_9bis'!C121+'2010-2022_9ter'!C121+'2010-2014_9alinéa3'!C120</f>
        <v>0</v>
      </c>
      <c r="D121" s="70">
        <f>'2010-2022_9bis'!D121+'2010-2022_9ter'!D121+'2010-2014_9alinéa3'!D120</f>
        <v>6</v>
      </c>
      <c r="E121" s="70">
        <f>'2010-2022_9bis'!E121+'2010-2022_9ter'!E121+'2010-2014_9alinéa3'!E120</f>
        <v>16</v>
      </c>
      <c r="F121" s="70">
        <f>'2010-2022_9bis'!F121+'2010-2022_9ter'!F121+'2010-2014_9alinéa3'!F120</f>
        <v>8</v>
      </c>
      <c r="G121" s="70">
        <f>'2010-2022_9bis'!G121+'2010-2022_9ter'!G121+'2010-2014_9alinéa3'!G120</f>
        <v>4</v>
      </c>
      <c r="H121" s="70">
        <f>'2010-2022_9bis'!H121+'2010-2022_9ter'!H121</f>
        <v>3</v>
      </c>
      <c r="I121" s="70">
        <f>'2010-2022_9bis'!I121+'2010-2022_9ter'!I121</f>
        <v>0</v>
      </c>
      <c r="J121" s="40">
        <f>'2010-2022_9bis'!J121+'2010-2022_9ter'!J121</f>
        <v>0</v>
      </c>
      <c r="K121" s="40">
        <f>'2010-2022_9bis'!K121+'2010-2022_9ter'!K121</f>
        <v>1</v>
      </c>
      <c r="L121" s="40">
        <f>'2010-2022_9bis'!L121+'2010-2022_9ter'!L121</f>
        <v>0</v>
      </c>
      <c r="M121" s="40">
        <f>'2010-2022_9bis'!M121+'2010-2022_9ter'!M121</f>
        <v>0</v>
      </c>
      <c r="N121" s="40">
        <v>0</v>
      </c>
      <c r="O121" s="175">
        <f>'2022_Tot_Mois-Maand'!O120</f>
        <v>0</v>
      </c>
      <c r="P121" s="10"/>
      <c r="Q121" s="60" t="s">
        <v>489</v>
      </c>
      <c r="R121" s="61" t="s">
        <v>489</v>
      </c>
      <c r="S121" s="62" t="s">
        <v>489</v>
      </c>
    </row>
    <row r="122" spans="1:19" ht="15" customHeight="1" x14ac:dyDescent="0.2">
      <c r="A122" s="118" t="s">
        <v>468</v>
      </c>
      <c r="B122" s="119" t="s">
        <v>470</v>
      </c>
      <c r="C122" s="96">
        <f>'2010-2022_9bis'!C122+'2010-2022_9ter'!C122+'2010-2014_9alinéa3'!C121</f>
        <v>4</v>
      </c>
      <c r="D122" s="70">
        <f>'2010-2022_9bis'!D122+'2010-2022_9ter'!D122+'2010-2014_9alinéa3'!D121</f>
        <v>16</v>
      </c>
      <c r="E122" s="70">
        <f>'2010-2022_9bis'!E122+'2010-2022_9ter'!E122+'2010-2014_9alinéa3'!E121</f>
        <v>30</v>
      </c>
      <c r="F122" s="70">
        <f>'2010-2022_9bis'!F122+'2010-2022_9ter'!F122+'2010-2014_9alinéa3'!F121</f>
        <v>28</v>
      </c>
      <c r="G122" s="70">
        <f>'2010-2022_9bis'!G122+'2010-2022_9ter'!G122+'2010-2014_9alinéa3'!G121</f>
        <v>7</v>
      </c>
      <c r="H122" s="70">
        <f>'2010-2022_9bis'!H122+'2010-2022_9ter'!H122</f>
        <v>5</v>
      </c>
      <c r="I122" s="70">
        <f>'2010-2022_9bis'!I122+'2010-2022_9ter'!I122</f>
        <v>6</v>
      </c>
      <c r="J122" s="40">
        <f>'2010-2022_9bis'!J122+'2010-2022_9ter'!J122</f>
        <v>12</v>
      </c>
      <c r="K122" s="40">
        <f>'2010-2022_9bis'!K122+'2010-2022_9ter'!K122</f>
        <v>11</v>
      </c>
      <c r="L122" s="40">
        <f>'2010-2022_9bis'!L122+'2010-2022_9ter'!L122</f>
        <v>9</v>
      </c>
      <c r="M122" s="40">
        <f>'2010-2022_9bis'!M122+'2010-2022_9ter'!M122</f>
        <v>18</v>
      </c>
      <c r="N122" s="40">
        <v>7</v>
      </c>
      <c r="O122" s="175">
        <f>'2022_Tot_Mois-Maand'!O121</f>
        <v>16</v>
      </c>
      <c r="P122" s="10"/>
      <c r="Q122" s="60" t="s">
        <v>469</v>
      </c>
      <c r="R122" s="61" t="s">
        <v>469</v>
      </c>
      <c r="S122" s="62" t="s">
        <v>469</v>
      </c>
    </row>
    <row r="123" spans="1:19" ht="15" customHeight="1" x14ac:dyDescent="0.2">
      <c r="A123" s="118" t="s">
        <v>777</v>
      </c>
      <c r="B123" s="119" t="s">
        <v>339</v>
      </c>
      <c r="C123" s="96">
        <f>'2010-2022_9bis'!C123+'2010-2022_9ter'!C123+'2010-2014_9alinéa3'!C122</f>
        <v>10</v>
      </c>
      <c r="D123" s="70">
        <f>'2010-2022_9bis'!D123+'2010-2022_9ter'!D123+'2010-2014_9alinéa3'!D122</f>
        <v>1</v>
      </c>
      <c r="E123" s="70">
        <f>'2010-2022_9bis'!E123+'2010-2022_9ter'!E123+'2010-2014_9alinéa3'!E122</f>
        <v>11</v>
      </c>
      <c r="F123" s="70">
        <f>'2010-2022_9bis'!F123+'2010-2022_9ter'!F123+'2010-2014_9alinéa3'!F122</f>
        <v>0</v>
      </c>
      <c r="G123" s="70">
        <f>'2010-2022_9bis'!G123+'2010-2022_9ter'!G123+'2010-2014_9alinéa3'!G122</f>
        <v>0</v>
      </c>
      <c r="H123" s="70">
        <f>'2010-2022_9bis'!H123+'2010-2022_9ter'!H123</f>
        <v>0</v>
      </c>
      <c r="I123" s="70">
        <f>'2010-2022_9bis'!I123+'2010-2022_9ter'!I123</f>
        <v>0</v>
      </c>
      <c r="J123" s="40">
        <f>'2010-2022_9bis'!J123+'2010-2022_9ter'!J123</f>
        <v>0</v>
      </c>
      <c r="K123" s="40">
        <f>'2010-2022_9bis'!K123+'2010-2022_9ter'!K123</f>
        <v>0</v>
      </c>
      <c r="L123" s="40">
        <f>'2010-2022_9bis'!L123+'2010-2022_9ter'!L123</f>
        <v>0</v>
      </c>
      <c r="M123" s="40">
        <f>'2010-2022_9bis'!M123+'2010-2022_9ter'!M123</f>
        <v>0</v>
      </c>
      <c r="N123" s="40">
        <v>0</v>
      </c>
      <c r="O123" s="175">
        <f>'2022_Tot_Mois-Maand'!O122</f>
        <v>0</v>
      </c>
      <c r="P123" s="10"/>
      <c r="Q123" s="60" t="s">
        <v>336</v>
      </c>
      <c r="R123" s="61" t="s">
        <v>337</v>
      </c>
      <c r="S123" s="62" t="s">
        <v>338</v>
      </c>
    </row>
    <row r="124" spans="1:19" ht="15" customHeight="1" x14ac:dyDescent="0.2">
      <c r="A124" s="118" t="s">
        <v>778</v>
      </c>
      <c r="B124" s="119" t="s">
        <v>359</v>
      </c>
      <c r="C124" s="96">
        <f>'2010-2022_9bis'!C124+'2010-2022_9ter'!C124+'2010-2014_9alinéa3'!C123</f>
        <v>0</v>
      </c>
      <c r="D124" s="70">
        <f>'2010-2022_9bis'!D124+'2010-2022_9ter'!D124+'2010-2014_9alinéa3'!D123</f>
        <v>0</v>
      </c>
      <c r="E124" s="70">
        <f>'2010-2022_9bis'!E124+'2010-2022_9ter'!E124+'2010-2014_9alinéa3'!E123</f>
        <v>0</v>
      </c>
      <c r="F124" s="70">
        <f>'2010-2022_9bis'!F124+'2010-2022_9ter'!F124+'2010-2014_9alinéa3'!F123</f>
        <v>0</v>
      </c>
      <c r="G124" s="70">
        <f>'2010-2022_9bis'!G124+'2010-2022_9ter'!G124+'2010-2014_9alinéa3'!G123</f>
        <v>0</v>
      </c>
      <c r="H124" s="70">
        <f>'2010-2022_9bis'!H124+'2010-2022_9ter'!H124</f>
        <v>0</v>
      </c>
      <c r="I124" s="70">
        <f>'2010-2022_9bis'!I124+'2010-2022_9ter'!I124</f>
        <v>0</v>
      </c>
      <c r="J124" s="40">
        <f>'2010-2022_9bis'!J124+'2010-2022_9ter'!J124</f>
        <v>0</v>
      </c>
      <c r="K124" s="40">
        <f>'2010-2022_9bis'!K124+'2010-2022_9ter'!K124</f>
        <v>0</v>
      </c>
      <c r="L124" s="40">
        <f>'2010-2022_9bis'!L124+'2010-2022_9ter'!L124</f>
        <v>0</v>
      </c>
      <c r="M124" s="40">
        <f>'2010-2022_9bis'!M124+'2010-2022_9ter'!M124</f>
        <v>0</v>
      </c>
      <c r="N124" s="40">
        <v>0</v>
      </c>
      <c r="O124" s="175">
        <f>'2022_Tot_Mois-Maand'!O123</f>
        <v>0</v>
      </c>
      <c r="P124" s="10"/>
      <c r="Q124" s="60" t="s">
        <v>357</v>
      </c>
      <c r="R124" s="61" t="s">
        <v>358</v>
      </c>
      <c r="S124" s="62" t="s">
        <v>357</v>
      </c>
    </row>
    <row r="125" spans="1:19" ht="15" customHeight="1" x14ac:dyDescent="0.2">
      <c r="A125" s="118" t="s">
        <v>779</v>
      </c>
      <c r="B125" s="119" t="s">
        <v>631</v>
      </c>
      <c r="C125" s="96">
        <f>'2010-2022_9bis'!C125+'2010-2022_9ter'!C125+'2010-2014_9alinéa3'!C124</f>
        <v>0</v>
      </c>
      <c r="D125" s="70">
        <f>'2010-2022_9bis'!D125+'2010-2022_9ter'!D125+'2010-2014_9alinéa3'!D124</f>
        <v>0</v>
      </c>
      <c r="E125" s="70">
        <f>'2010-2022_9bis'!E125+'2010-2022_9ter'!E125+'2010-2014_9alinéa3'!E124</f>
        <v>1</v>
      </c>
      <c r="F125" s="70">
        <f>'2010-2022_9bis'!F125+'2010-2022_9ter'!F125+'2010-2014_9alinéa3'!F124</f>
        <v>0</v>
      </c>
      <c r="G125" s="70">
        <f>'2010-2022_9bis'!G125+'2010-2022_9ter'!G125+'2010-2014_9alinéa3'!G124</f>
        <v>0</v>
      </c>
      <c r="H125" s="70">
        <f>'2010-2022_9bis'!H125+'2010-2022_9ter'!H125</f>
        <v>0</v>
      </c>
      <c r="I125" s="70">
        <f>'2010-2022_9bis'!I125+'2010-2022_9ter'!I125</f>
        <v>0</v>
      </c>
      <c r="J125" s="40">
        <f>'2010-2022_9bis'!J125+'2010-2022_9ter'!J125</f>
        <v>0</v>
      </c>
      <c r="K125" s="40">
        <f>'2010-2022_9bis'!K125+'2010-2022_9ter'!K125</f>
        <v>0</v>
      </c>
      <c r="L125" s="40">
        <f>'2010-2022_9bis'!L125+'2010-2022_9ter'!L125</f>
        <v>0</v>
      </c>
      <c r="M125" s="40">
        <f>'2010-2022_9bis'!M125+'2010-2022_9ter'!M125</f>
        <v>0</v>
      </c>
      <c r="N125" s="40">
        <v>0</v>
      </c>
      <c r="O125" s="175">
        <f>'2022_Tot_Mois-Maand'!O124</f>
        <v>0</v>
      </c>
      <c r="P125" s="10"/>
      <c r="Q125" s="60" t="s">
        <v>628</v>
      </c>
      <c r="R125" s="61" t="s">
        <v>629</v>
      </c>
      <c r="S125" s="62" t="s">
        <v>630</v>
      </c>
    </row>
    <row r="126" spans="1:19" ht="15" customHeight="1" x14ac:dyDescent="0.2">
      <c r="A126" s="118" t="s">
        <v>549</v>
      </c>
      <c r="B126" s="119" t="s">
        <v>550</v>
      </c>
      <c r="C126" s="96">
        <f>'2010-2022_9bis'!C126+'2010-2022_9ter'!C126+'2010-2014_9alinéa3'!C125</f>
        <v>4</v>
      </c>
      <c r="D126" s="70">
        <f>'2010-2022_9bis'!D126+'2010-2022_9ter'!D126+'2010-2014_9alinéa3'!D125</f>
        <v>25</v>
      </c>
      <c r="E126" s="70">
        <f>'2010-2022_9bis'!E126+'2010-2022_9ter'!E126+'2010-2014_9alinéa3'!E125</f>
        <v>49</v>
      </c>
      <c r="F126" s="70">
        <f>'2010-2022_9bis'!F126+'2010-2022_9ter'!F126+'2010-2014_9alinéa3'!F125</f>
        <v>36</v>
      </c>
      <c r="G126" s="70">
        <f>'2010-2022_9bis'!G126+'2010-2022_9ter'!G126+'2010-2014_9alinéa3'!G125</f>
        <v>20</v>
      </c>
      <c r="H126" s="70">
        <f>'2010-2022_9bis'!H126+'2010-2022_9ter'!H126</f>
        <v>2</v>
      </c>
      <c r="I126" s="70">
        <f>'2010-2022_9bis'!I126+'2010-2022_9ter'!I126</f>
        <v>3</v>
      </c>
      <c r="J126" s="40">
        <f>'2010-2022_9bis'!J126+'2010-2022_9ter'!J126</f>
        <v>14</v>
      </c>
      <c r="K126" s="40">
        <f>'2010-2022_9bis'!K126+'2010-2022_9ter'!K126</f>
        <v>9</v>
      </c>
      <c r="L126" s="40">
        <f>'2010-2022_9bis'!L126+'2010-2022_9ter'!L126</f>
        <v>7</v>
      </c>
      <c r="M126" s="40">
        <f>'2010-2022_9bis'!M126+'2010-2022_9ter'!M126</f>
        <v>14</v>
      </c>
      <c r="N126" s="40">
        <v>37</v>
      </c>
      <c r="O126" s="175">
        <f>'2022_Tot_Mois-Maand'!O125</f>
        <v>30</v>
      </c>
      <c r="P126" s="10"/>
      <c r="Q126" s="60" t="s">
        <v>549</v>
      </c>
      <c r="R126" s="61" t="s">
        <v>549</v>
      </c>
      <c r="S126" s="62" t="s">
        <v>549</v>
      </c>
    </row>
    <row r="127" spans="1:19" ht="15" customHeight="1" x14ac:dyDescent="0.2">
      <c r="A127" s="94" t="s">
        <v>780</v>
      </c>
      <c r="B127" s="95" t="s">
        <v>595</v>
      </c>
      <c r="C127" s="96">
        <f>'2010-2022_9bis'!C127+'2010-2022_9ter'!C127+'2010-2014_9alinéa3'!C126</f>
        <v>2</v>
      </c>
      <c r="D127" s="70">
        <f>'2010-2022_9bis'!D127+'2010-2022_9ter'!D127+'2010-2014_9alinéa3'!D126</f>
        <v>14</v>
      </c>
      <c r="E127" s="70">
        <f>'2010-2022_9bis'!E127+'2010-2022_9ter'!E127+'2010-2014_9alinéa3'!E126</f>
        <v>6</v>
      </c>
      <c r="F127" s="70">
        <f>'2010-2022_9bis'!F127+'2010-2022_9ter'!F127+'2010-2014_9alinéa3'!F126</f>
        <v>0</v>
      </c>
      <c r="G127" s="70">
        <f>'2010-2022_9bis'!G127+'2010-2022_9ter'!G127+'2010-2014_9alinéa3'!G126</f>
        <v>0</v>
      </c>
      <c r="H127" s="70">
        <f>'2010-2022_9bis'!H127+'2010-2022_9ter'!H127</f>
        <v>0</v>
      </c>
      <c r="I127" s="70">
        <f>'2010-2022_9bis'!I127+'2010-2022_9ter'!I127</f>
        <v>0</v>
      </c>
      <c r="J127" s="40">
        <f>'2010-2022_9bis'!J127+'2010-2022_9ter'!J127</f>
        <v>0</v>
      </c>
      <c r="K127" s="40">
        <f>'2010-2022_9bis'!K127+'2010-2022_9ter'!K127</f>
        <v>0</v>
      </c>
      <c r="L127" s="40">
        <f>'2010-2022_9bis'!L127+'2010-2022_9ter'!L127</f>
        <v>0</v>
      </c>
      <c r="M127" s="40">
        <f>'2010-2022_9bis'!M127+'2010-2022_9ter'!M127</f>
        <v>0</v>
      </c>
      <c r="N127" s="40">
        <v>0</v>
      </c>
      <c r="O127" s="175">
        <f>'2022_Tot_Mois-Maand'!O126</f>
        <v>0</v>
      </c>
      <c r="P127" s="10"/>
      <c r="Q127" s="60" t="s">
        <v>592</v>
      </c>
      <c r="R127" s="61" t="s">
        <v>593</v>
      </c>
      <c r="S127" s="62" t="s">
        <v>594</v>
      </c>
    </row>
    <row r="128" spans="1:19" ht="15" customHeight="1" x14ac:dyDescent="0.2">
      <c r="A128" s="118" t="s">
        <v>781</v>
      </c>
      <c r="B128" s="119" t="s">
        <v>620</v>
      </c>
      <c r="C128" s="96">
        <f>'2010-2022_9bis'!C128+'2010-2022_9ter'!C128+'2010-2014_9alinéa3'!C127</f>
        <v>7</v>
      </c>
      <c r="D128" s="70">
        <f>'2010-2022_9bis'!D128+'2010-2022_9ter'!D128+'2010-2014_9alinéa3'!D127</f>
        <v>23</v>
      </c>
      <c r="E128" s="70">
        <f>'2010-2022_9bis'!E128+'2010-2022_9ter'!E128+'2010-2014_9alinéa3'!E127</f>
        <v>38</v>
      </c>
      <c r="F128" s="70">
        <f>'2010-2022_9bis'!F128+'2010-2022_9ter'!F128+'2010-2014_9alinéa3'!F127</f>
        <v>19</v>
      </c>
      <c r="G128" s="70">
        <f>'2010-2022_9bis'!G128+'2010-2022_9ter'!G128+'2010-2014_9alinéa3'!G127</f>
        <v>10</v>
      </c>
      <c r="H128" s="70">
        <f>'2010-2022_9bis'!H128+'2010-2022_9ter'!H128</f>
        <v>4</v>
      </c>
      <c r="I128" s="70">
        <f>'2010-2022_9bis'!I128+'2010-2022_9ter'!I128</f>
        <v>5</v>
      </c>
      <c r="J128" s="40">
        <f>'2010-2022_9bis'!J128+'2010-2022_9ter'!J128</f>
        <v>15</v>
      </c>
      <c r="K128" s="40">
        <f>'2010-2022_9bis'!K128+'2010-2022_9ter'!K128</f>
        <v>8</v>
      </c>
      <c r="L128" s="40">
        <f>'2010-2022_9bis'!L128+'2010-2022_9ter'!L128</f>
        <v>7</v>
      </c>
      <c r="M128" s="40">
        <f>'2010-2022_9bis'!M128+'2010-2022_9ter'!M128</f>
        <v>3</v>
      </c>
      <c r="N128" s="40">
        <v>4</v>
      </c>
      <c r="O128" s="175">
        <f>'2022_Tot_Mois-Maand'!O127</f>
        <v>9</v>
      </c>
      <c r="P128" s="10"/>
      <c r="Q128" s="60" t="s">
        <v>742</v>
      </c>
      <c r="R128" s="61" t="s">
        <v>619</v>
      </c>
      <c r="S128" s="62" t="s">
        <v>743</v>
      </c>
    </row>
    <row r="129" spans="1:19" ht="15" customHeight="1" x14ac:dyDescent="0.2">
      <c r="A129" s="118" t="s">
        <v>617</v>
      </c>
      <c r="B129" s="119" t="s">
        <v>618</v>
      </c>
      <c r="C129" s="96">
        <f>'2010-2022_9bis'!C129+'2010-2022_9ter'!C129+'2010-2014_9alinéa3'!C128</f>
        <v>5</v>
      </c>
      <c r="D129" s="70">
        <f>'2010-2022_9bis'!D129+'2010-2022_9ter'!D129+'2010-2014_9alinéa3'!D128</f>
        <v>1</v>
      </c>
      <c r="E129" s="70">
        <f>'2010-2022_9bis'!E129+'2010-2022_9ter'!E129+'2010-2014_9alinéa3'!E128</f>
        <v>1</v>
      </c>
      <c r="F129" s="70">
        <f>'2010-2022_9bis'!F129+'2010-2022_9ter'!F129+'2010-2014_9alinéa3'!F128</f>
        <v>2</v>
      </c>
      <c r="G129" s="70">
        <f>'2010-2022_9bis'!G129+'2010-2022_9ter'!G129+'2010-2014_9alinéa3'!G128</f>
        <v>0</v>
      </c>
      <c r="H129" s="70">
        <f>'2010-2022_9bis'!H129+'2010-2022_9ter'!H129</f>
        <v>99</v>
      </c>
      <c r="I129" s="70">
        <f>'2010-2022_9bis'!I129+'2010-2022_9ter'!I129</f>
        <v>0</v>
      </c>
      <c r="J129" s="40">
        <f>'2010-2022_9bis'!J129+'2010-2022_9ter'!J129</f>
        <v>1</v>
      </c>
      <c r="K129" s="40">
        <f>'2010-2022_9bis'!K129+'2010-2022_9ter'!K129</f>
        <v>0</v>
      </c>
      <c r="L129" s="40">
        <f>'2010-2022_9bis'!L129+'2010-2022_9ter'!L129</f>
        <v>0</v>
      </c>
      <c r="M129" s="40">
        <f>'2010-2022_9bis'!M129+'2010-2022_9ter'!M129</f>
        <v>0</v>
      </c>
      <c r="N129" s="40">
        <v>0</v>
      </c>
      <c r="O129" s="175">
        <f>'2022_Tot_Mois-Maand'!O128</f>
        <v>0</v>
      </c>
      <c r="P129" s="10"/>
      <c r="Q129" s="60" t="s">
        <v>617</v>
      </c>
      <c r="R129" s="61" t="s">
        <v>617</v>
      </c>
      <c r="S129" s="62" t="s">
        <v>617</v>
      </c>
    </row>
    <row r="130" spans="1:19" ht="15" customHeight="1" thickBot="1" x14ac:dyDescent="0.25">
      <c r="A130" s="124" t="s">
        <v>632</v>
      </c>
      <c r="B130" s="125" t="s">
        <v>633</v>
      </c>
      <c r="C130" s="100">
        <f>'2010-2022_9bis'!C130+'2010-2022_9ter'!C130+'2010-2014_9alinéa3'!C129</f>
        <v>5</v>
      </c>
      <c r="D130" s="101">
        <f>'2010-2022_9bis'!D130+'2010-2022_9ter'!D130+'2010-2014_9alinéa3'!D129</f>
        <v>3</v>
      </c>
      <c r="E130" s="101">
        <f>'2010-2022_9bis'!E130+'2010-2022_9ter'!E130+'2010-2014_9alinéa3'!E129</f>
        <v>13</v>
      </c>
      <c r="F130" s="101">
        <f>'2010-2022_9bis'!F130+'2010-2022_9ter'!F130+'2010-2014_9alinéa3'!F129</f>
        <v>12</v>
      </c>
      <c r="G130" s="101">
        <f>'2010-2022_9bis'!G130+'2010-2022_9ter'!G130+'2010-2014_9alinéa3'!G129</f>
        <v>4</v>
      </c>
      <c r="H130" s="101">
        <f>'2010-2022_9bis'!H130+'2010-2022_9ter'!H130</f>
        <v>0</v>
      </c>
      <c r="I130" s="101">
        <f>'2010-2022_9bis'!I130+'2010-2022_9ter'!I130</f>
        <v>1</v>
      </c>
      <c r="J130" s="102">
        <f>'2010-2022_9bis'!J130+'2010-2022_9ter'!J130</f>
        <v>5</v>
      </c>
      <c r="K130" s="102">
        <f>'2010-2022_9bis'!K130+'2010-2022_9ter'!K130</f>
        <v>3</v>
      </c>
      <c r="L130" s="102">
        <f>'2010-2022_9bis'!L130+'2010-2022_9ter'!L130</f>
        <v>22</v>
      </c>
      <c r="M130" s="102">
        <f>'2010-2022_9bis'!M130+'2010-2022_9ter'!M130</f>
        <v>20</v>
      </c>
      <c r="N130" s="102">
        <v>35</v>
      </c>
      <c r="O130" s="176">
        <f>'2022_Tot_Mois-Maand'!O129</f>
        <v>36</v>
      </c>
      <c r="P130" s="10"/>
      <c r="Q130" s="60" t="s">
        <v>632</v>
      </c>
      <c r="R130" s="61" t="s">
        <v>632</v>
      </c>
      <c r="S130" s="62" t="s">
        <v>632</v>
      </c>
    </row>
    <row r="131" spans="1:19" ht="15" customHeight="1" thickBot="1" x14ac:dyDescent="0.25">
      <c r="A131" s="84" t="s">
        <v>686</v>
      </c>
      <c r="B131" s="85" t="s">
        <v>676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177"/>
      <c r="P131" s="10"/>
      <c r="Q131" s="60"/>
      <c r="R131" s="61"/>
      <c r="S131" s="62"/>
    </row>
    <row r="132" spans="1:19" ht="15" customHeight="1" x14ac:dyDescent="0.2">
      <c r="A132" s="116" t="s">
        <v>1</v>
      </c>
      <c r="B132" s="117" t="s">
        <v>2</v>
      </c>
      <c r="C132" s="90">
        <f>'2010-2022_9bis'!C132+'2010-2022_9ter'!C132+'2010-2014_9alinéa3'!C131</f>
        <v>238</v>
      </c>
      <c r="D132" s="91">
        <f>'2010-2022_9bis'!D132+'2010-2022_9ter'!D132+'2010-2014_9alinéa3'!D131</f>
        <v>243</v>
      </c>
      <c r="E132" s="91">
        <f>'2010-2022_9bis'!E132+'2010-2022_9ter'!E132+'2010-2014_9alinéa3'!E131</f>
        <v>762</v>
      </c>
      <c r="F132" s="91">
        <f>'2010-2022_9bis'!F132+'2010-2022_9ter'!F132+'2010-2014_9alinéa3'!F131</f>
        <v>853</v>
      </c>
      <c r="G132" s="91">
        <f>'2010-2022_9bis'!G132+'2010-2022_9ter'!G132+'2010-2014_9alinéa3'!G131</f>
        <v>236</v>
      </c>
      <c r="H132" s="91">
        <f>'2010-2022_9bis'!H132+'2010-2022_9ter'!H132</f>
        <v>78</v>
      </c>
      <c r="I132" s="91">
        <f>'2010-2022_9bis'!I132+'2010-2022_9ter'!I132</f>
        <v>59</v>
      </c>
      <c r="J132" s="92">
        <f>'2010-2022_9bis'!J132+'2010-2022_9ter'!J132</f>
        <v>59</v>
      </c>
      <c r="K132" s="92">
        <f>'2010-2022_9bis'!K132+'2010-2022_9ter'!K132</f>
        <v>64</v>
      </c>
      <c r="L132" s="92">
        <f>'2010-2022_9bis'!L132+'2010-2022_9ter'!L132</f>
        <v>95</v>
      </c>
      <c r="M132" s="92">
        <f>'2010-2022_9bis'!M132+'2010-2022_9ter'!M132</f>
        <v>146</v>
      </c>
      <c r="N132" s="92">
        <v>88</v>
      </c>
      <c r="O132" s="174">
        <f>'2022_Tot_Mois-Maand'!O131</f>
        <v>55</v>
      </c>
      <c r="P132" s="10"/>
      <c r="Q132" s="60" t="s">
        <v>1</v>
      </c>
      <c r="R132" s="61" t="s">
        <v>1</v>
      </c>
      <c r="S132" s="62" t="s">
        <v>1</v>
      </c>
    </row>
    <row r="133" spans="1:19" ht="15" customHeight="1" x14ac:dyDescent="0.2">
      <c r="A133" s="94" t="s">
        <v>22</v>
      </c>
      <c r="B133" s="95" t="s">
        <v>26</v>
      </c>
      <c r="C133" s="96">
        <f>'2010-2022_9bis'!C133+'2010-2022_9ter'!C133+'2010-2014_9alinéa3'!C132</f>
        <v>800</v>
      </c>
      <c r="D133" s="70">
        <f>'2010-2022_9bis'!D133+'2010-2022_9ter'!D133+'2010-2014_9alinéa3'!D132</f>
        <v>3821</v>
      </c>
      <c r="E133" s="70">
        <f>'2010-2022_9bis'!E133+'2010-2022_9ter'!E133+'2010-2014_9alinéa3'!E132</f>
        <v>3501</v>
      </c>
      <c r="F133" s="70">
        <f>'2010-2022_9bis'!F133+'2010-2022_9ter'!F133+'2010-2014_9alinéa3'!F132</f>
        <v>2965</v>
      </c>
      <c r="G133" s="70">
        <f>'2010-2022_9bis'!G133+'2010-2022_9ter'!G133+'2010-2014_9alinéa3'!G132</f>
        <v>1559</v>
      </c>
      <c r="H133" s="70">
        <f>'2010-2022_9bis'!H133+'2010-2022_9ter'!H133</f>
        <v>930</v>
      </c>
      <c r="I133" s="70">
        <f>'2010-2022_9bis'!I133+'2010-2022_9ter'!I133</f>
        <v>701</v>
      </c>
      <c r="J133" s="40">
        <f>'2010-2022_9bis'!J133+'2010-2022_9ter'!J133</f>
        <v>736</v>
      </c>
      <c r="K133" s="40">
        <f>'2010-2022_9bis'!K133+'2010-2022_9ter'!K133</f>
        <v>478</v>
      </c>
      <c r="L133" s="40">
        <f>'2010-2022_9bis'!L133+'2010-2022_9ter'!L133</f>
        <v>385</v>
      </c>
      <c r="M133" s="40">
        <f>'2010-2022_9bis'!M133+'2010-2022_9ter'!M133</f>
        <v>270</v>
      </c>
      <c r="N133" s="40">
        <v>245</v>
      </c>
      <c r="O133" s="175">
        <f>'2022_Tot_Mois-Maand'!O132</f>
        <v>156</v>
      </c>
      <c r="P133" s="10"/>
      <c r="Q133" s="60" t="s">
        <v>23</v>
      </c>
      <c r="R133" s="61" t="s">
        <v>24</v>
      </c>
      <c r="S133" s="62" t="s">
        <v>25</v>
      </c>
    </row>
    <row r="134" spans="1:19" ht="15" customHeight="1" x14ac:dyDescent="0.2">
      <c r="A134" s="94" t="s">
        <v>42</v>
      </c>
      <c r="B134" s="95" t="s">
        <v>46</v>
      </c>
      <c r="C134" s="96">
        <f>'2010-2022_9bis'!C134+'2010-2022_9ter'!C134+'2010-2014_9alinéa3'!C133</f>
        <v>44</v>
      </c>
      <c r="D134" s="70">
        <f>'2010-2022_9bis'!D134+'2010-2022_9ter'!D134+'2010-2014_9alinéa3'!D133</f>
        <v>53</v>
      </c>
      <c r="E134" s="70">
        <f>'2010-2022_9bis'!E134+'2010-2022_9ter'!E134+'2010-2014_9alinéa3'!E133</f>
        <v>162</v>
      </c>
      <c r="F134" s="70">
        <f>'2010-2022_9bis'!F134+'2010-2022_9ter'!F134+'2010-2014_9alinéa3'!F133</f>
        <v>174</v>
      </c>
      <c r="G134" s="70">
        <f>'2010-2022_9bis'!G134+'2010-2022_9ter'!G134+'2010-2014_9alinéa3'!G133</f>
        <v>168</v>
      </c>
      <c r="H134" s="70">
        <f>'2010-2022_9bis'!H134+'2010-2022_9ter'!H134</f>
        <v>63</v>
      </c>
      <c r="I134" s="70">
        <f>'2010-2022_9bis'!I134+'2010-2022_9ter'!I134</f>
        <v>67</v>
      </c>
      <c r="J134" s="40">
        <f>'2010-2022_9bis'!J134+'2010-2022_9ter'!J134</f>
        <v>61</v>
      </c>
      <c r="K134" s="40">
        <f>'2010-2022_9bis'!K134+'2010-2022_9ter'!K134</f>
        <v>20</v>
      </c>
      <c r="L134" s="40">
        <f>'2010-2022_9bis'!L134+'2010-2022_9ter'!L134</f>
        <v>4</v>
      </c>
      <c r="M134" s="40">
        <f>'2010-2022_9bis'!M134+'2010-2022_9ter'!M134</f>
        <v>17</v>
      </c>
      <c r="N134" s="40">
        <v>7</v>
      </c>
      <c r="O134" s="175">
        <f>'2022_Tot_Mois-Maand'!O133</f>
        <v>6</v>
      </c>
      <c r="P134" s="10"/>
      <c r="Q134" s="60" t="s">
        <v>43</v>
      </c>
      <c r="R134" s="61" t="s">
        <v>44</v>
      </c>
      <c r="S134" s="62" t="s">
        <v>45</v>
      </c>
    </row>
    <row r="135" spans="1:19" ht="15" customHeight="1" x14ac:dyDescent="0.2">
      <c r="A135" s="118" t="s">
        <v>67</v>
      </c>
      <c r="B135" s="119" t="s">
        <v>69</v>
      </c>
      <c r="C135" s="96">
        <f>'2010-2022_9bis'!C135+'2010-2022_9ter'!C135+'2010-2014_9alinéa3'!C134</f>
        <v>0</v>
      </c>
      <c r="D135" s="70">
        <f>'2010-2022_9bis'!D135+'2010-2022_9ter'!D135+'2010-2014_9alinéa3'!D134</f>
        <v>0</v>
      </c>
      <c r="E135" s="70">
        <f>'2010-2022_9bis'!E135+'2010-2022_9ter'!E135+'2010-2014_9alinéa3'!E134</f>
        <v>0</v>
      </c>
      <c r="F135" s="70">
        <f>'2010-2022_9bis'!F135+'2010-2022_9ter'!F135+'2010-2014_9alinéa3'!F134</f>
        <v>0</v>
      </c>
      <c r="G135" s="70">
        <f>'2010-2022_9bis'!G135+'2010-2022_9ter'!G135+'2010-2014_9alinéa3'!G134</f>
        <v>3</v>
      </c>
      <c r="H135" s="70">
        <f>'2010-2022_9bis'!H135+'2010-2022_9ter'!H135</f>
        <v>0</v>
      </c>
      <c r="I135" s="70">
        <f>'2010-2022_9bis'!I135+'2010-2022_9ter'!I135</f>
        <v>0</v>
      </c>
      <c r="J135" s="40">
        <f>'2010-2022_9bis'!J135+'2010-2022_9ter'!J135</f>
        <v>0</v>
      </c>
      <c r="K135" s="40">
        <f>'2010-2022_9bis'!K135+'2010-2022_9ter'!K135</f>
        <v>0</v>
      </c>
      <c r="L135" s="40">
        <f>'2010-2022_9bis'!L135+'2010-2022_9ter'!L135</f>
        <v>0</v>
      </c>
      <c r="M135" s="40">
        <f>'2010-2022_9bis'!M135+'2010-2022_9ter'!M135</f>
        <v>0</v>
      </c>
      <c r="N135" s="40">
        <v>0</v>
      </c>
      <c r="O135" s="175">
        <f>'2022_Tot_Mois-Maand'!O134</f>
        <v>0</v>
      </c>
      <c r="P135" s="10"/>
      <c r="Q135" s="60" t="s">
        <v>696</v>
      </c>
      <c r="R135" s="61" t="s">
        <v>68</v>
      </c>
      <c r="S135" s="62" t="s">
        <v>68</v>
      </c>
    </row>
    <row r="136" spans="1:19" ht="15" customHeight="1" x14ac:dyDescent="0.2">
      <c r="A136" s="118" t="s">
        <v>59</v>
      </c>
      <c r="B136" s="119" t="s">
        <v>61</v>
      </c>
      <c r="C136" s="96">
        <f>'2010-2022_9bis'!C136+'2010-2022_9ter'!C136+'2010-2014_9alinéa3'!C135</f>
        <v>81</v>
      </c>
      <c r="D136" s="70">
        <f>'2010-2022_9bis'!D136+'2010-2022_9ter'!D136+'2010-2014_9alinéa3'!D135</f>
        <v>83</v>
      </c>
      <c r="E136" s="70">
        <f>'2010-2022_9bis'!E136+'2010-2022_9ter'!E136+'2010-2014_9alinéa3'!E135</f>
        <v>193</v>
      </c>
      <c r="F136" s="70">
        <f>'2010-2022_9bis'!F136+'2010-2022_9ter'!F136+'2010-2014_9alinéa3'!F135</f>
        <v>213</v>
      </c>
      <c r="G136" s="70">
        <f>'2010-2022_9bis'!G136+'2010-2022_9ter'!G136+'2010-2014_9alinéa3'!G135</f>
        <v>184</v>
      </c>
      <c r="H136" s="70">
        <f>'2010-2022_9bis'!H136+'2010-2022_9ter'!H136</f>
        <v>97</v>
      </c>
      <c r="I136" s="70">
        <f>'2010-2022_9bis'!I136+'2010-2022_9ter'!I136</f>
        <v>22</v>
      </c>
      <c r="J136" s="40">
        <f>'2010-2022_9bis'!J136+'2010-2022_9ter'!J136</f>
        <v>40</v>
      </c>
      <c r="K136" s="40">
        <f>'2010-2022_9bis'!K136+'2010-2022_9ter'!K136</f>
        <v>28</v>
      </c>
      <c r="L136" s="40">
        <f>'2010-2022_9bis'!L136+'2010-2022_9ter'!L136</f>
        <v>11</v>
      </c>
      <c r="M136" s="40">
        <f>'2010-2022_9bis'!M136+'2010-2022_9ter'!M136</f>
        <v>24</v>
      </c>
      <c r="N136" s="40">
        <v>10</v>
      </c>
      <c r="O136" s="175">
        <f>'2022_Tot_Mois-Maand'!O135</f>
        <v>12</v>
      </c>
      <c r="P136" s="10"/>
      <c r="Q136" s="60" t="s">
        <v>59</v>
      </c>
      <c r="R136" s="61" t="s">
        <v>60</v>
      </c>
      <c r="S136" s="62" t="s">
        <v>59</v>
      </c>
    </row>
    <row r="137" spans="1:19" ht="15" customHeight="1" x14ac:dyDescent="0.2">
      <c r="A137" s="118" t="s">
        <v>97</v>
      </c>
      <c r="B137" s="119" t="s">
        <v>99</v>
      </c>
      <c r="C137" s="96">
        <f>'2010-2022_9bis'!C137+'2010-2022_9ter'!C137+'2010-2014_9alinéa3'!C136</f>
        <v>55</v>
      </c>
      <c r="D137" s="70">
        <f>'2010-2022_9bis'!D137+'2010-2022_9ter'!D137+'2010-2014_9alinéa3'!D136</f>
        <v>20</v>
      </c>
      <c r="E137" s="70">
        <f>'2010-2022_9bis'!E137+'2010-2022_9ter'!E137+'2010-2014_9alinéa3'!E136</f>
        <v>20</v>
      </c>
      <c r="F137" s="70">
        <f>'2010-2022_9bis'!F137+'2010-2022_9ter'!F137+'2010-2014_9alinéa3'!F136</f>
        <v>16</v>
      </c>
      <c r="G137" s="70">
        <f>'2010-2022_9bis'!G137+'2010-2022_9ter'!G137+'2010-2014_9alinéa3'!G136</f>
        <v>7</v>
      </c>
      <c r="H137" s="70">
        <f>'2010-2022_9bis'!H137+'2010-2022_9ter'!H137</f>
        <v>0</v>
      </c>
      <c r="I137" s="70">
        <f>'2010-2022_9bis'!I137+'2010-2022_9ter'!I137</f>
        <v>0</v>
      </c>
      <c r="J137" s="40">
        <f>'2010-2022_9bis'!J137+'2010-2022_9ter'!J137</f>
        <v>2</v>
      </c>
      <c r="K137" s="40">
        <f>'2010-2022_9bis'!K137+'2010-2022_9ter'!K137</f>
        <v>0</v>
      </c>
      <c r="L137" s="40">
        <f>'2010-2022_9bis'!L137+'2010-2022_9ter'!L137</f>
        <v>1</v>
      </c>
      <c r="M137" s="40">
        <f>'2010-2022_9bis'!M137+'2010-2022_9ter'!M137</f>
        <v>1</v>
      </c>
      <c r="N137" s="40">
        <v>1</v>
      </c>
      <c r="O137" s="175">
        <f>'2022_Tot_Mois-Maand'!O136</f>
        <v>0</v>
      </c>
      <c r="P137" s="10"/>
      <c r="Q137" s="60" t="s">
        <v>98</v>
      </c>
      <c r="R137" s="61" t="s">
        <v>98</v>
      </c>
      <c r="S137" s="62" t="s">
        <v>98</v>
      </c>
    </row>
    <row r="138" spans="1:19" ht="15" customHeight="1" x14ac:dyDescent="0.2">
      <c r="A138" s="118" t="s">
        <v>782</v>
      </c>
      <c r="B138" s="119" t="s">
        <v>96</v>
      </c>
      <c r="C138" s="96">
        <f>'2010-2022_9bis'!C138+'2010-2022_9ter'!C138+'2010-2014_9alinéa3'!C137</f>
        <v>4</v>
      </c>
      <c r="D138" s="70">
        <f>'2010-2022_9bis'!D138+'2010-2022_9ter'!D138+'2010-2014_9alinéa3'!D137</f>
        <v>0</v>
      </c>
      <c r="E138" s="70">
        <f>'2010-2022_9bis'!E138+'2010-2022_9ter'!E138+'2010-2014_9alinéa3'!E137</f>
        <v>3</v>
      </c>
      <c r="F138" s="70">
        <f>'2010-2022_9bis'!F138+'2010-2022_9ter'!F138+'2010-2014_9alinéa3'!F137</f>
        <v>0</v>
      </c>
      <c r="G138" s="70">
        <f>'2010-2022_9bis'!G138+'2010-2022_9ter'!G138+'2010-2014_9alinéa3'!G137</f>
        <v>0</v>
      </c>
      <c r="H138" s="70">
        <f>'2010-2022_9bis'!H138+'2010-2022_9ter'!H138</f>
        <v>0</v>
      </c>
      <c r="I138" s="70">
        <f>'2010-2022_9bis'!I138+'2010-2022_9ter'!I138</f>
        <v>0</v>
      </c>
      <c r="J138" s="40">
        <f>'2010-2022_9bis'!J138+'2010-2022_9ter'!J138</f>
        <v>0</v>
      </c>
      <c r="K138" s="40">
        <f>'2010-2022_9bis'!K138+'2010-2022_9ter'!K138</f>
        <v>0</v>
      </c>
      <c r="L138" s="40">
        <f>'2010-2022_9bis'!L138+'2010-2022_9ter'!L138</f>
        <v>0</v>
      </c>
      <c r="M138" s="40">
        <f>'2010-2022_9bis'!M138+'2010-2022_9ter'!M138</f>
        <v>0</v>
      </c>
      <c r="N138" s="40">
        <v>0</v>
      </c>
      <c r="O138" s="175">
        <f>'2022_Tot_Mois-Maand'!O137</f>
        <v>0</v>
      </c>
      <c r="P138" s="10"/>
      <c r="Q138" s="60" t="s">
        <v>95</v>
      </c>
      <c r="R138" s="61" t="s">
        <v>95</v>
      </c>
      <c r="S138" s="62" t="s">
        <v>95</v>
      </c>
    </row>
    <row r="139" spans="1:19" ht="15" customHeight="1" x14ac:dyDescent="0.2">
      <c r="A139" s="118" t="s">
        <v>329</v>
      </c>
      <c r="B139" s="119" t="s">
        <v>333</v>
      </c>
      <c r="C139" s="96">
        <f>'2010-2022_9bis'!C139+'2010-2022_9ter'!C139+'2010-2014_9alinéa3'!C138</f>
        <v>7</v>
      </c>
      <c r="D139" s="70">
        <f>'2010-2022_9bis'!D139+'2010-2022_9ter'!D139+'2010-2014_9alinéa3'!D138</f>
        <v>2</v>
      </c>
      <c r="E139" s="70">
        <f>'2010-2022_9bis'!E139+'2010-2022_9ter'!E139+'2010-2014_9alinéa3'!E138</f>
        <v>4</v>
      </c>
      <c r="F139" s="70">
        <f>'2010-2022_9bis'!F139+'2010-2022_9ter'!F139+'2010-2014_9alinéa3'!F138</f>
        <v>5</v>
      </c>
      <c r="G139" s="70">
        <f>'2010-2022_9bis'!G139+'2010-2022_9ter'!G139+'2010-2014_9alinéa3'!G138</f>
        <v>3</v>
      </c>
      <c r="H139" s="70">
        <f>'2010-2022_9bis'!H139+'2010-2022_9ter'!H139</f>
        <v>3</v>
      </c>
      <c r="I139" s="70">
        <f>'2010-2022_9bis'!I139+'2010-2022_9ter'!I139</f>
        <v>0</v>
      </c>
      <c r="J139" s="40">
        <f>'2010-2022_9bis'!J139+'2010-2022_9ter'!J139</f>
        <v>5</v>
      </c>
      <c r="K139" s="40">
        <f>'2010-2022_9bis'!K139+'2010-2022_9ter'!K139</f>
        <v>5</v>
      </c>
      <c r="L139" s="40">
        <f>'2010-2022_9bis'!L139+'2010-2022_9ter'!L139</f>
        <v>0</v>
      </c>
      <c r="M139" s="40">
        <f>'2010-2022_9bis'!M139+'2010-2022_9ter'!M139</f>
        <v>1</v>
      </c>
      <c r="N139" s="40">
        <v>2</v>
      </c>
      <c r="O139" s="175">
        <f>'2022_Tot_Mois-Maand'!O138</f>
        <v>10</v>
      </c>
      <c r="P139" s="10"/>
      <c r="Q139" s="60" t="s">
        <v>330</v>
      </c>
      <c r="R139" s="61" t="s">
        <v>331</v>
      </c>
      <c r="S139" s="62" t="s">
        <v>332</v>
      </c>
    </row>
    <row r="140" spans="1:19" ht="15" customHeight="1" x14ac:dyDescent="0.2">
      <c r="A140" s="118" t="s">
        <v>783</v>
      </c>
      <c r="B140" s="119" t="s">
        <v>117</v>
      </c>
      <c r="C140" s="96">
        <f>'2010-2022_9bis'!C140+'2010-2022_9ter'!C140+'2010-2014_9alinéa3'!C139</f>
        <v>148</v>
      </c>
      <c r="D140" s="70">
        <f>'2010-2022_9bis'!D140+'2010-2022_9ter'!D140+'2010-2014_9alinéa3'!D139</f>
        <v>312</v>
      </c>
      <c r="E140" s="70">
        <f>'2010-2022_9bis'!E140+'2010-2022_9ter'!E140+'2010-2014_9alinéa3'!E139</f>
        <v>236</v>
      </c>
      <c r="F140" s="70">
        <f>'2010-2022_9bis'!F140+'2010-2022_9ter'!F140+'2010-2014_9alinéa3'!F139</f>
        <v>148</v>
      </c>
      <c r="G140" s="70">
        <f>'2010-2022_9bis'!G140+'2010-2022_9ter'!G140+'2010-2014_9alinéa3'!G139</f>
        <v>85</v>
      </c>
      <c r="H140" s="70">
        <f>'2010-2022_9bis'!H140+'2010-2022_9ter'!H140</f>
        <v>55</v>
      </c>
      <c r="I140" s="70">
        <f>'2010-2022_9bis'!I140+'2010-2022_9ter'!I140</f>
        <v>29</v>
      </c>
      <c r="J140" s="40">
        <f>'2010-2022_9bis'!J140+'2010-2022_9ter'!J140</f>
        <v>50</v>
      </c>
      <c r="K140" s="40">
        <f>'2010-2022_9bis'!K140+'2010-2022_9ter'!K140</f>
        <v>17</v>
      </c>
      <c r="L140" s="40">
        <f>'2010-2022_9bis'!L140+'2010-2022_9ter'!L140</f>
        <v>27</v>
      </c>
      <c r="M140" s="40">
        <f>'2010-2022_9bis'!M140+'2010-2022_9ter'!M140</f>
        <v>16</v>
      </c>
      <c r="N140" s="40">
        <v>12</v>
      </c>
      <c r="O140" s="175">
        <f>'2022_Tot_Mois-Maand'!O139</f>
        <v>7</v>
      </c>
      <c r="P140" s="10"/>
      <c r="Q140" s="60" t="s">
        <v>744</v>
      </c>
      <c r="R140" s="61" t="s">
        <v>116</v>
      </c>
      <c r="S140" s="62" t="s">
        <v>745</v>
      </c>
    </row>
    <row r="141" spans="1:19" ht="15" customHeight="1" x14ac:dyDescent="0.2">
      <c r="A141" s="118" t="s">
        <v>784</v>
      </c>
      <c r="B141" s="119" t="s">
        <v>589</v>
      </c>
      <c r="C141" s="96">
        <f>'2010-2022_9bis'!C141+'2010-2022_9ter'!C141+'2010-2014_9alinéa3'!C140</f>
        <v>0</v>
      </c>
      <c r="D141" s="70">
        <f>'2010-2022_9bis'!D141+'2010-2022_9ter'!D141+'2010-2014_9alinéa3'!D140</f>
        <v>1</v>
      </c>
      <c r="E141" s="70">
        <f>'2010-2022_9bis'!E141+'2010-2022_9ter'!E141+'2010-2014_9alinéa3'!E140</f>
        <v>0</v>
      </c>
      <c r="F141" s="70">
        <f>'2010-2022_9bis'!F141+'2010-2022_9ter'!F141+'2010-2014_9alinéa3'!F140</f>
        <v>0</v>
      </c>
      <c r="G141" s="70">
        <f>'2010-2022_9bis'!G141+'2010-2022_9ter'!G141+'2010-2014_9alinéa3'!G140</f>
        <v>0</v>
      </c>
      <c r="H141" s="70">
        <f>'2010-2022_9bis'!H141+'2010-2022_9ter'!H141</f>
        <v>0</v>
      </c>
      <c r="I141" s="70">
        <f>'2010-2022_9bis'!I141+'2010-2022_9ter'!I141</f>
        <v>0</v>
      </c>
      <c r="J141" s="40">
        <f>'2010-2022_9bis'!J141+'2010-2022_9ter'!J141</f>
        <v>0</v>
      </c>
      <c r="K141" s="40">
        <f>'2010-2022_9bis'!K141+'2010-2022_9ter'!K141</f>
        <v>0</v>
      </c>
      <c r="L141" s="40">
        <f>'2010-2022_9bis'!L141+'2010-2022_9ter'!L141</f>
        <v>0</v>
      </c>
      <c r="M141" s="40">
        <f>'2010-2022_9bis'!M141+'2010-2022_9ter'!M141</f>
        <v>0</v>
      </c>
      <c r="N141" s="40">
        <v>0</v>
      </c>
      <c r="O141" s="175">
        <f>'2022_Tot_Mois-Maand'!O140</f>
        <v>0</v>
      </c>
      <c r="P141" s="10"/>
      <c r="Q141" s="60" t="s">
        <v>746</v>
      </c>
      <c r="R141" s="61" t="s">
        <v>587</v>
      </c>
      <c r="S141" s="62" t="s">
        <v>588</v>
      </c>
    </row>
    <row r="142" spans="1:19" ht="15" customHeight="1" x14ac:dyDescent="0.2">
      <c r="A142" s="94" t="s">
        <v>229</v>
      </c>
      <c r="B142" s="95" t="s">
        <v>233</v>
      </c>
      <c r="C142" s="96">
        <f>'2010-2022_9bis'!C142+'2010-2022_9ter'!C142+'2010-2014_9alinéa3'!C141</f>
        <v>159</v>
      </c>
      <c r="D142" s="70">
        <f>'2010-2022_9bis'!D142+'2010-2022_9ter'!D142+'2010-2014_9alinéa3'!D141</f>
        <v>240</v>
      </c>
      <c r="E142" s="70">
        <f>'2010-2022_9bis'!E142+'2010-2022_9ter'!E142+'2010-2014_9alinéa3'!E141</f>
        <v>585</v>
      </c>
      <c r="F142" s="70">
        <f>'2010-2022_9bis'!F142+'2010-2022_9ter'!F142+'2010-2014_9alinéa3'!F141</f>
        <v>683</v>
      </c>
      <c r="G142" s="70">
        <f>'2010-2022_9bis'!G142+'2010-2022_9ter'!G142+'2010-2014_9alinéa3'!G141</f>
        <v>407</v>
      </c>
      <c r="H142" s="70">
        <f>'2010-2022_9bis'!H142+'2010-2022_9ter'!H142</f>
        <v>231</v>
      </c>
      <c r="I142" s="70">
        <f>'2010-2022_9bis'!I142+'2010-2022_9ter'!I142</f>
        <v>220</v>
      </c>
      <c r="J142" s="40">
        <f>'2010-2022_9bis'!J142+'2010-2022_9ter'!J142</f>
        <v>181</v>
      </c>
      <c r="K142" s="40">
        <f>'2010-2022_9bis'!K142+'2010-2022_9ter'!K142</f>
        <v>100</v>
      </c>
      <c r="L142" s="40">
        <f>'2010-2022_9bis'!L142+'2010-2022_9ter'!L142</f>
        <v>120</v>
      </c>
      <c r="M142" s="40">
        <f>'2010-2022_9bis'!M142+'2010-2022_9ter'!M142</f>
        <v>90</v>
      </c>
      <c r="N142" s="40">
        <v>76</v>
      </c>
      <c r="O142" s="175">
        <f>'2022_Tot_Mois-Maand'!O141</f>
        <v>81</v>
      </c>
      <c r="P142" s="10"/>
      <c r="Q142" s="60" t="s">
        <v>230</v>
      </c>
      <c r="R142" s="61" t="s">
        <v>231</v>
      </c>
      <c r="S142" s="62" t="s">
        <v>232</v>
      </c>
    </row>
    <row r="143" spans="1:19" ht="15" customHeight="1" x14ac:dyDescent="0.2">
      <c r="A143" s="94" t="s">
        <v>281</v>
      </c>
      <c r="B143" s="95" t="s">
        <v>284</v>
      </c>
      <c r="C143" s="96">
        <f>'2010-2022_9bis'!C143+'2010-2022_9ter'!C143+'2010-2014_9alinéa3'!C142</f>
        <v>337</v>
      </c>
      <c r="D143" s="70">
        <f>'2010-2022_9bis'!D143+'2010-2022_9ter'!D143+'2010-2014_9alinéa3'!D142</f>
        <v>572</v>
      </c>
      <c r="E143" s="70">
        <f>'2010-2022_9bis'!E143+'2010-2022_9ter'!E143+'2010-2014_9alinéa3'!E142</f>
        <v>593</v>
      </c>
      <c r="F143" s="70">
        <f>'2010-2022_9bis'!F143+'2010-2022_9ter'!F143+'2010-2014_9alinéa3'!F142</f>
        <v>413</v>
      </c>
      <c r="G143" s="70">
        <f>'2010-2022_9bis'!G143+'2010-2022_9ter'!G143+'2010-2014_9alinéa3'!G142</f>
        <v>155</v>
      </c>
      <c r="H143" s="70">
        <f>'2010-2022_9bis'!H143+'2010-2022_9ter'!H143</f>
        <v>107</v>
      </c>
      <c r="I143" s="70">
        <f>'2010-2022_9bis'!I143+'2010-2022_9ter'!I143</f>
        <v>47</v>
      </c>
      <c r="J143" s="40">
        <f>'2010-2022_9bis'!J143+'2010-2022_9ter'!J143</f>
        <v>76</v>
      </c>
      <c r="K143" s="40">
        <f>'2010-2022_9bis'!K143+'2010-2022_9ter'!K143</f>
        <v>24</v>
      </c>
      <c r="L143" s="40">
        <f>'2010-2022_9bis'!L143+'2010-2022_9ter'!L143</f>
        <v>32</v>
      </c>
      <c r="M143" s="40">
        <f>'2010-2022_9bis'!M143+'2010-2022_9ter'!M143</f>
        <v>18</v>
      </c>
      <c r="N143" s="40">
        <v>18</v>
      </c>
      <c r="O143" s="175">
        <f>'2022_Tot_Mois-Maand'!O142</f>
        <v>23</v>
      </c>
      <c r="P143" s="10"/>
      <c r="Q143" s="60" t="s">
        <v>282</v>
      </c>
      <c r="R143" s="61" t="s">
        <v>283</v>
      </c>
      <c r="S143" s="62" t="s">
        <v>282</v>
      </c>
    </row>
    <row r="144" spans="1:19" ht="15" customHeight="1" x14ac:dyDescent="0.2">
      <c r="A144" s="118" t="s">
        <v>276</v>
      </c>
      <c r="B144" s="119" t="s">
        <v>280</v>
      </c>
      <c r="C144" s="96">
        <f>'2010-2022_9bis'!C144+'2010-2022_9ter'!C144+'2010-2014_9alinéa3'!C143</f>
        <v>3</v>
      </c>
      <c r="D144" s="70">
        <f>'2010-2022_9bis'!D144+'2010-2022_9ter'!D144+'2010-2014_9alinéa3'!D143</f>
        <v>5</v>
      </c>
      <c r="E144" s="70">
        <f>'2010-2022_9bis'!E144+'2010-2022_9ter'!E144+'2010-2014_9alinéa3'!E143</f>
        <v>5</v>
      </c>
      <c r="F144" s="70">
        <f>'2010-2022_9bis'!F144+'2010-2022_9ter'!F144+'2010-2014_9alinéa3'!F143</f>
        <v>5</v>
      </c>
      <c r="G144" s="70">
        <f>'2010-2022_9bis'!G144+'2010-2022_9ter'!G144+'2010-2014_9alinéa3'!G143</f>
        <v>5</v>
      </c>
      <c r="H144" s="70">
        <f>'2010-2022_9bis'!H144+'2010-2022_9ter'!H144</f>
        <v>2</v>
      </c>
      <c r="I144" s="70">
        <f>'2010-2022_9bis'!I144+'2010-2022_9ter'!I144</f>
        <v>1</v>
      </c>
      <c r="J144" s="40">
        <f>'2010-2022_9bis'!J144+'2010-2022_9ter'!J144</f>
        <v>1</v>
      </c>
      <c r="K144" s="40">
        <f>'2010-2022_9bis'!K144+'2010-2022_9ter'!K144</f>
        <v>1</v>
      </c>
      <c r="L144" s="40">
        <f>'2010-2022_9bis'!L144+'2010-2022_9ter'!L144</f>
        <v>1</v>
      </c>
      <c r="M144" s="40">
        <f>'2010-2022_9bis'!M144+'2010-2022_9ter'!M144</f>
        <v>0</v>
      </c>
      <c r="N144" s="40">
        <v>0</v>
      </c>
      <c r="O144" s="175">
        <f>'2022_Tot_Mois-Maand'!O143</f>
        <v>0</v>
      </c>
      <c r="P144" s="10"/>
      <c r="Q144" s="60" t="s">
        <v>277</v>
      </c>
      <c r="R144" s="61" t="s">
        <v>278</v>
      </c>
      <c r="S144" s="62" t="s">
        <v>279</v>
      </c>
    </row>
    <row r="145" spans="1:19" ht="15" customHeight="1" x14ac:dyDescent="0.2">
      <c r="A145" s="118" t="s">
        <v>290</v>
      </c>
      <c r="B145" s="119" t="s">
        <v>291</v>
      </c>
      <c r="C145" s="96">
        <f>'2010-2022_9bis'!C145+'2010-2022_9ter'!C145+'2010-2014_9alinéa3'!C144</f>
        <v>148</v>
      </c>
      <c r="D145" s="70">
        <f>'2010-2022_9bis'!D145+'2010-2022_9ter'!D145+'2010-2014_9alinéa3'!D144</f>
        <v>181</v>
      </c>
      <c r="E145" s="70">
        <f>'2010-2022_9bis'!E145+'2010-2022_9ter'!E145+'2010-2014_9alinéa3'!E144</f>
        <v>212</v>
      </c>
      <c r="F145" s="70">
        <f>'2010-2022_9bis'!F145+'2010-2022_9ter'!F145+'2010-2014_9alinéa3'!F144</f>
        <v>312</v>
      </c>
      <c r="G145" s="70">
        <f>'2010-2022_9bis'!G145+'2010-2022_9ter'!G145+'2010-2014_9alinéa3'!G144</f>
        <v>145</v>
      </c>
      <c r="H145" s="70">
        <f>'2010-2022_9bis'!H145+'2010-2022_9ter'!H145</f>
        <v>62</v>
      </c>
      <c r="I145" s="70">
        <f>'2010-2022_9bis'!I145+'2010-2022_9ter'!I145</f>
        <v>37</v>
      </c>
      <c r="J145" s="40">
        <f>'2010-2022_9bis'!J145+'2010-2022_9ter'!J145</f>
        <v>29</v>
      </c>
      <c r="K145" s="40">
        <f>'2010-2022_9bis'!K145+'2010-2022_9ter'!K145</f>
        <v>14</v>
      </c>
      <c r="L145" s="40">
        <f>'2010-2022_9bis'!L145+'2010-2022_9ter'!L145</f>
        <v>9</v>
      </c>
      <c r="M145" s="40">
        <f>'2010-2022_9bis'!M145+'2010-2022_9ter'!M145</f>
        <v>11</v>
      </c>
      <c r="N145" s="40">
        <v>20</v>
      </c>
      <c r="O145" s="175">
        <f>'2022_Tot_Mois-Maand'!O144</f>
        <v>28</v>
      </c>
      <c r="P145" s="10"/>
      <c r="Q145" s="60" t="s">
        <v>290</v>
      </c>
      <c r="R145" s="61" t="s">
        <v>290</v>
      </c>
      <c r="S145" s="62" t="s">
        <v>290</v>
      </c>
    </row>
    <row r="146" spans="1:19" ht="15" customHeight="1" x14ac:dyDescent="0.2">
      <c r="A146" s="118" t="s">
        <v>292</v>
      </c>
      <c r="B146" s="119" t="s">
        <v>294</v>
      </c>
      <c r="C146" s="96">
        <f>'2010-2022_9bis'!C146+'2010-2022_9ter'!C146+'2010-2014_9alinéa3'!C145</f>
        <v>154</v>
      </c>
      <c r="D146" s="70">
        <f>'2010-2022_9bis'!D146+'2010-2022_9ter'!D146+'2010-2014_9alinéa3'!D145</f>
        <v>148</v>
      </c>
      <c r="E146" s="70">
        <f>'2010-2022_9bis'!E146+'2010-2022_9ter'!E146+'2010-2014_9alinéa3'!E145</f>
        <v>282</v>
      </c>
      <c r="F146" s="70">
        <f>'2010-2022_9bis'!F146+'2010-2022_9ter'!F146+'2010-2014_9alinéa3'!F145</f>
        <v>300</v>
      </c>
      <c r="G146" s="70">
        <f>'2010-2022_9bis'!G146+'2010-2022_9ter'!G146+'2010-2014_9alinéa3'!G145</f>
        <v>119</v>
      </c>
      <c r="H146" s="70">
        <f>'2010-2022_9bis'!H146+'2010-2022_9ter'!H146</f>
        <v>70</v>
      </c>
      <c r="I146" s="70">
        <f>'2010-2022_9bis'!I146+'2010-2022_9ter'!I146</f>
        <v>39</v>
      </c>
      <c r="J146" s="40">
        <f>'2010-2022_9bis'!J146+'2010-2022_9ter'!J146</f>
        <v>82</v>
      </c>
      <c r="K146" s="40">
        <f>'2010-2022_9bis'!K146+'2010-2022_9ter'!K146</f>
        <v>95</v>
      </c>
      <c r="L146" s="40">
        <f>'2010-2022_9bis'!L146+'2010-2022_9ter'!L146</f>
        <v>110</v>
      </c>
      <c r="M146" s="40">
        <f>'2010-2022_9bis'!M146+'2010-2022_9ter'!M146</f>
        <v>166</v>
      </c>
      <c r="N146" s="40">
        <v>135</v>
      </c>
      <c r="O146" s="175">
        <f>'2022_Tot_Mois-Maand'!O145</f>
        <v>112</v>
      </c>
      <c r="P146" s="10"/>
      <c r="Q146" s="60" t="s">
        <v>293</v>
      </c>
      <c r="R146" s="61" t="s">
        <v>293</v>
      </c>
      <c r="S146" s="62" t="s">
        <v>292</v>
      </c>
    </row>
    <row r="147" spans="1:19" ht="15" customHeight="1" x14ac:dyDescent="0.2">
      <c r="A147" s="118" t="s">
        <v>698</v>
      </c>
      <c r="B147" s="119" t="s">
        <v>301</v>
      </c>
      <c r="C147" s="96">
        <f>'2010-2022_9bis'!C147+'2010-2022_9ter'!C147+'2010-2014_9alinéa3'!C146</f>
        <v>17</v>
      </c>
      <c r="D147" s="70">
        <f>'2010-2022_9bis'!D147+'2010-2022_9ter'!D147+'2010-2014_9alinéa3'!D146</f>
        <v>39</v>
      </c>
      <c r="E147" s="70">
        <f>'2010-2022_9bis'!E147+'2010-2022_9ter'!E147+'2010-2014_9alinéa3'!E146</f>
        <v>32</v>
      </c>
      <c r="F147" s="70">
        <f>'2010-2022_9bis'!F147+'2010-2022_9ter'!F147+'2010-2014_9alinéa3'!F146</f>
        <v>44</v>
      </c>
      <c r="G147" s="70">
        <f>'2010-2022_9bis'!G147+'2010-2022_9ter'!G147+'2010-2014_9alinéa3'!G146</f>
        <v>13</v>
      </c>
      <c r="H147" s="70">
        <f>'2010-2022_9bis'!H147+'2010-2022_9ter'!H147</f>
        <v>13</v>
      </c>
      <c r="I147" s="70">
        <f>'2010-2022_9bis'!I147+'2010-2022_9ter'!I147</f>
        <v>15</v>
      </c>
      <c r="J147" s="40">
        <f>'2010-2022_9bis'!J147+'2010-2022_9ter'!J147</f>
        <v>4</v>
      </c>
      <c r="K147" s="40">
        <f>'2010-2022_9bis'!K147+'2010-2022_9ter'!K147</f>
        <v>2</v>
      </c>
      <c r="L147" s="40">
        <f>'2010-2022_9bis'!L147+'2010-2022_9ter'!L147</f>
        <v>8</v>
      </c>
      <c r="M147" s="40">
        <f>'2010-2022_9bis'!M147+'2010-2022_9ter'!M147</f>
        <v>1</v>
      </c>
      <c r="N147" s="40">
        <v>3</v>
      </c>
      <c r="O147" s="175">
        <f>'2022_Tot_Mois-Maand'!O146</f>
        <v>0</v>
      </c>
      <c r="P147" s="10"/>
      <c r="Q147" s="60" t="s">
        <v>698</v>
      </c>
      <c r="R147" s="61" t="s">
        <v>300</v>
      </c>
      <c r="S147" s="62" t="s">
        <v>300</v>
      </c>
    </row>
    <row r="148" spans="1:19" ht="15" customHeight="1" x14ac:dyDescent="0.2">
      <c r="A148" s="118" t="s">
        <v>316</v>
      </c>
      <c r="B148" s="119" t="s">
        <v>318</v>
      </c>
      <c r="C148" s="96">
        <f>'2010-2022_9bis'!C148+'2010-2022_9ter'!C148+'2010-2014_9alinéa3'!C147</f>
        <v>0</v>
      </c>
      <c r="D148" s="70">
        <f>'2010-2022_9bis'!D148+'2010-2022_9ter'!D148+'2010-2014_9alinéa3'!D147</f>
        <v>0</v>
      </c>
      <c r="E148" s="70">
        <f>'2010-2022_9bis'!E148+'2010-2022_9ter'!E148+'2010-2014_9alinéa3'!E147</f>
        <v>6</v>
      </c>
      <c r="F148" s="70">
        <f>'2010-2022_9bis'!F148+'2010-2022_9ter'!F148+'2010-2014_9alinéa3'!F147</f>
        <v>1</v>
      </c>
      <c r="G148" s="70">
        <f>'2010-2022_9bis'!G148+'2010-2022_9ter'!G148+'2010-2014_9alinéa3'!G147</f>
        <v>1</v>
      </c>
      <c r="H148" s="70">
        <f>'2010-2022_9bis'!H148+'2010-2022_9ter'!H148</f>
        <v>0</v>
      </c>
      <c r="I148" s="70">
        <f>'2010-2022_9bis'!I148+'2010-2022_9ter'!I148</f>
        <v>1</v>
      </c>
      <c r="J148" s="40">
        <f>'2010-2022_9bis'!J148+'2010-2022_9ter'!J148</f>
        <v>0</v>
      </c>
      <c r="K148" s="40">
        <f>'2010-2022_9bis'!K148+'2010-2022_9ter'!K148</f>
        <v>0</v>
      </c>
      <c r="L148" s="40">
        <f>'2010-2022_9bis'!L148+'2010-2022_9ter'!L148</f>
        <v>0</v>
      </c>
      <c r="M148" s="40">
        <f>'2010-2022_9bis'!M148+'2010-2022_9ter'!M148</f>
        <v>0</v>
      </c>
      <c r="N148" s="40">
        <v>2</v>
      </c>
      <c r="O148" s="175">
        <f>'2022_Tot_Mois-Maand'!O147</f>
        <v>0</v>
      </c>
      <c r="P148" s="10"/>
      <c r="Q148" s="60" t="s">
        <v>317</v>
      </c>
      <c r="R148" s="61" t="s">
        <v>317</v>
      </c>
      <c r="S148" s="62" t="s">
        <v>317</v>
      </c>
    </row>
    <row r="149" spans="1:19" ht="15" customHeight="1" x14ac:dyDescent="0.2">
      <c r="A149" s="118" t="s">
        <v>311</v>
      </c>
      <c r="B149" s="119" t="s">
        <v>315</v>
      </c>
      <c r="C149" s="96">
        <f>'2010-2022_9bis'!C149+'2010-2022_9ter'!C149+'2010-2014_9alinéa3'!C148</f>
        <v>9</v>
      </c>
      <c r="D149" s="70">
        <f>'2010-2022_9bis'!D149+'2010-2022_9ter'!D149+'2010-2014_9alinéa3'!D148</f>
        <v>22</v>
      </c>
      <c r="E149" s="70">
        <f>'2010-2022_9bis'!E149+'2010-2022_9ter'!E149+'2010-2014_9alinéa3'!E148</f>
        <v>42</v>
      </c>
      <c r="F149" s="70">
        <f>'2010-2022_9bis'!F149+'2010-2022_9ter'!F149+'2010-2014_9alinéa3'!F148</f>
        <v>58</v>
      </c>
      <c r="G149" s="70">
        <f>'2010-2022_9bis'!G149+'2010-2022_9ter'!G149+'2010-2014_9alinéa3'!G148</f>
        <v>21</v>
      </c>
      <c r="H149" s="70">
        <f>'2010-2022_9bis'!H149+'2010-2022_9ter'!H149</f>
        <v>20</v>
      </c>
      <c r="I149" s="70">
        <f>'2010-2022_9bis'!I149+'2010-2022_9ter'!I149</f>
        <v>10</v>
      </c>
      <c r="J149" s="40">
        <f>'2010-2022_9bis'!J149+'2010-2022_9ter'!J149</f>
        <v>11</v>
      </c>
      <c r="K149" s="40">
        <f>'2010-2022_9bis'!K149+'2010-2022_9ter'!K149</f>
        <v>0</v>
      </c>
      <c r="L149" s="40">
        <f>'2010-2022_9bis'!L149+'2010-2022_9ter'!L149</f>
        <v>10</v>
      </c>
      <c r="M149" s="40">
        <f>'2010-2022_9bis'!M149+'2010-2022_9ter'!M149</f>
        <v>6</v>
      </c>
      <c r="N149" s="40">
        <v>8</v>
      </c>
      <c r="O149" s="175">
        <f>'2022_Tot_Mois-Maand'!O148</f>
        <v>2</v>
      </c>
      <c r="P149" s="10"/>
      <c r="Q149" s="60" t="s">
        <v>312</v>
      </c>
      <c r="R149" s="61" t="s">
        <v>313</v>
      </c>
      <c r="S149" s="62" t="s">
        <v>314</v>
      </c>
    </row>
    <row r="150" spans="1:19" ht="15" customHeight="1" x14ac:dyDescent="0.2">
      <c r="A150" s="118" t="s">
        <v>319</v>
      </c>
      <c r="B150" s="119" t="s">
        <v>322</v>
      </c>
      <c r="C150" s="96">
        <f>'2010-2022_9bis'!C150+'2010-2022_9ter'!C150+'2010-2014_9alinéa3'!C149</f>
        <v>38</v>
      </c>
      <c r="D150" s="70">
        <f>'2010-2022_9bis'!D150+'2010-2022_9ter'!D150+'2010-2014_9alinéa3'!D149</f>
        <v>34</v>
      </c>
      <c r="E150" s="70">
        <f>'2010-2022_9bis'!E150+'2010-2022_9ter'!E150+'2010-2014_9alinéa3'!E149</f>
        <v>88</v>
      </c>
      <c r="F150" s="70">
        <f>'2010-2022_9bis'!F150+'2010-2022_9ter'!F150+'2010-2014_9alinéa3'!F149</f>
        <v>155</v>
      </c>
      <c r="G150" s="70">
        <f>'2010-2022_9bis'!G150+'2010-2022_9ter'!G150+'2010-2014_9alinéa3'!G149</f>
        <v>106</v>
      </c>
      <c r="H150" s="70">
        <f>'2010-2022_9bis'!H150+'2010-2022_9ter'!H150</f>
        <v>62</v>
      </c>
      <c r="I150" s="70">
        <f>'2010-2022_9bis'!I150+'2010-2022_9ter'!I150</f>
        <v>32</v>
      </c>
      <c r="J150" s="40">
        <f>'2010-2022_9bis'!J150+'2010-2022_9ter'!J150</f>
        <v>39</v>
      </c>
      <c r="K150" s="40">
        <f>'2010-2022_9bis'!K150+'2010-2022_9ter'!K150</f>
        <v>20</v>
      </c>
      <c r="L150" s="40">
        <f>'2010-2022_9bis'!L150+'2010-2022_9ter'!L150</f>
        <v>26</v>
      </c>
      <c r="M150" s="40">
        <f>'2010-2022_9bis'!M150+'2010-2022_9ter'!M150</f>
        <v>18</v>
      </c>
      <c r="N150" s="40">
        <v>23</v>
      </c>
      <c r="O150" s="175">
        <f>'2022_Tot_Mois-Maand'!O149</f>
        <v>7</v>
      </c>
      <c r="P150" s="10"/>
      <c r="Q150" s="60" t="s">
        <v>320</v>
      </c>
      <c r="R150" s="61" t="s">
        <v>321</v>
      </c>
      <c r="S150" s="62" t="s">
        <v>319</v>
      </c>
    </row>
    <row r="151" spans="1:19" ht="15" customHeight="1" x14ac:dyDescent="0.2">
      <c r="A151" s="118" t="s">
        <v>785</v>
      </c>
      <c r="B151" s="119" t="s">
        <v>486</v>
      </c>
      <c r="C151" s="96">
        <f>'2010-2022_9bis'!C151+'2010-2022_9ter'!C151+'2010-2014_9alinéa3'!C150</f>
        <v>1</v>
      </c>
      <c r="D151" s="70">
        <f>'2010-2022_9bis'!D151+'2010-2022_9ter'!D151+'2010-2014_9alinéa3'!D150</f>
        <v>0</v>
      </c>
      <c r="E151" s="70">
        <f>'2010-2022_9bis'!E151+'2010-2022_9ter'!E151+'2010-2014_9alinéa3'!E150</f>
        <v>6</v>
      </c>
      <c r="F151" s="70">
        <f>'2010-2022_9bis'!F151+'2010-2022_9ter'!F151+'2010-2014_9alinéa3'!F150</f>
        <v>0</v>
      </c>
      <c r="G151" s="70">
        <f>'2010-2022_9bis'!G151+'2010-2022_9ter'!G151+'2010-2014_9alinéa3'!G150</f>
        <v>0</v>
      </c>
      <c r="H151" s="70">
        <f>'2010-2022_9bis'!H151+'2010-2022_9ter'!H151</f>
        <v>3</v>
      </c>
      <c r="I151" s="70">
        <f>'2010-2022_9bis'!I151+'2010-2022_9ter'!I151</f>
        <v>0</v>
      </c>
      <c r="J151" s="40">
        <f>'2010-2022_9bis'!J151+'2010-2022_9ter'!J151</f>
        <v>2</v>
      </c>
      <c r="K151" s="40">
        <f>'2010-2022_9bis'!K151+'2010-2022_9ter'!K151</f>
        <v>0</v>
      </c>
      <c r="L151" s="40">
        <f>'2010-2022_9bis'!L151+'2010-2022_9ter'!L151</f>
        <v>0</v>
      </c>
      <c r="M151" s="40">
        <f>'2010-2022_9bis'!M151+'2010-2022_9ter'!M151</f>
        <v>0</v>
      </c>
      <c r="N151" s="40">
        <v>0</v>
      </c>
      <c r="O151" s="175">
        <f>'2022_Tot_Mois-Maand'!O150</f>
        <v>0</v>
      </c>
      <c r="P151" s="10"/>
      <c r="Q151" s="60" t="s">
        <v>747</v>
      </c>
      <c r="R151" s="61" t="s">
        <v>485</v>
      </c>
      <c r="S151" s="62" t="s">
        <v>748</v>
      </c>
    </row>
    <row r="152" spans="1:19" ht="15" customHeight="1" x14ac:dyDescent="0.2">
      <c r="A152" s="118" t="s">
        <v>786</v>
      </c>
      <c r="B152" s="119" t="s">
        <v>341</v>
      </c>
      <c r="C152" s="96">
        <f>'2010-2022_9bis'!C152+'2010-2022_9ter'!C152+'2010-2014_9alinéa3'!C151</f>
        <v>0</v>
      </c>
      <c r="D152" s="70">
        <f>'2010-2022_9bis'!D152+'2010-2022_9ter'!D152+'2010-2014_9alinéa3'!D151</f>
        <v>7</v>
      </c>
      <c r="E152" s="70">
        <f>'2010-2022_9bis'!E152+'2010-2022_9ter'!E152+'2010-2014_9alinéa3'!E151</f>
        <v>49</v>
      </c>
      <c r="F152" s="70">
        <f>'2010-2022_9bis'!F152+'2010-2022_9ter'!F152+'2010-2014_9alinéa3'!F151</f>
        <v>1</v>
      </c>
      <c r="G152" s="70">
        <f>'2010-2022_9bis'!G152+'2010-2022_9ter'!G152+'2010-2014_9alinéa3'!G151</f>
        <v>3</v>
      </c>
      <c r="H152" s="70">
        <f>'2010-2022_9bis'!H152+'2010-2022_9ter'!H152</f>
        <v>0</v>
      </c>
      <c r="I152" s="70">
        <f>'2010-2022_9bis'!I152+'2010-2022_9ter'!I152</f>
        <v>0</v>
      </c>
      <c r="J152" s="40">
        <f>'2010-2022_9bis'!J152+'2010-2022_9ter'!J152</f>
        <v>0</v>
      </c>
      <c r="K152" s="40">
        <f>'2010-2022_9bis'!K152+'2010-2022_9ter'!K152</f>
        <v>0</v>
      </c>
      <c r="L152" s="40">
        <f>'2010-2022_9bis'!L152+'2010-2022_9ter'!L152</f>
        <v>1</v>
      </c>
      <c r="M152" s="40">
        <f>'2010-2022_9bis'!M152+'2010-2022_9ter'!M152</f>
        <v>0</v>
      </c>
      <c r="N152" s="40">
        <v>0</v>
      </c>
      <c r="O152" s="175">
        <f>'2022_Tot_Mois-Maand'!O151</f>
        <v>0</v>
      </c>
      <c r="P152" s="10"/>
      <c r="Q152" s="60" t="s">
        <v>749</v>
      </c>
      <c r="R152" s="61" t="s">
        <v>340</v>
      </c>
      <c r="S152" s="62" t="s">
        <v>750</v>
      </c>
    </row>
    <row r="153" spans="1:19" ht="15" customHeight="1" x14ac:dyDescent="0.2">
      <c r="A153" s="118" t="s">
        <v>342</v>
      </c>
      <c r="B153" s="119" t="s">
        <v>344</v>
      </c>
      <c r="C153" s="96">
        <f>'2010-2022_9bis'!C153+'2010-2022_9ter'!C153+'2010-2014_9alinéa3'!C152</f>
        <v>2</v>
      </c>
      <c r="D153" s="70">
        <f>'2010-2022_9bis'!D153+'2010-2022_9ter'!D153+'2010-2014_9alinéa3'!D152</f>
        <v>1</v>
      </c>
      <c r="E153" s="70">
        <f>'2010-2022_9bis'!E153+'2010-2022_9ter'!E153+'2010-2014_9alinéa3'!E152</f>
        <v>3</v>
      </c>
      <c r="F153" s="70">
        <f>'2010-2022_9bis'!F153+'2010-2022_9ter'!F153+'2010-2014_9alinéa3'!F152</f>
        <v>7</v>
      </c>
      <c r="G153" s="70">
        <f>'2010-2022_9bis'!G153+'2010-2022_9ter'!G153+'2010-2014_9alinéa3'!G152</f>
        <v>1</v>
      </c>
      <c r="H153" s="70">
        <f>'2010-2022_9bis'!H153+'2010-2022_9ter'!H153</f>
        <v>0</v>
      </c>
      <c r="I153" s="70">
        <f>'2010-2022_9bis'!I153+'2010-2022_9ter'!I153</f>
        <v>0</v>
      </c>
      <c r="J153" s="40">
        <f>'2010-2022_9bis'!J153+'2010-2022_9ter'!J153</f>
        <v>0</v>
      </c>
      <c r="K153" s="40">
        <f>'2010-2022_9bis'!K153+'2010-2022_9ter'!K153</f>
        <v>0</v>
      </c>
      <c r="L153" s="40">
        <f>'2010-2022_9bis'!L153+'2010-2022_9ter'!L153</f>
        <v>0</v>
      </c>
      <c r="M153" s="40">
        <f>'2010-2022_9bis'!M153+'2010-2022_9ter'!M153</f>
        <v>0</v>
      </c>
      <c r="N153" s="40">
        <v>0</v>
      </c>
      <c r="O153" s="175">
        <f>'2022_Tot_Mois-Maand'!O152</f>
        <v>0</v>
      </c>
      <c r="P153" s="10"/>
      <c r="Q153" s="60" t="s">
        <v>700</v>
      </c>
      <c r="R153" s="61" t="s">
        <v>343</v>
      </c>
      <c r="S153" s="62" t="s">
        <v>343</v>
      </c>
    </row>
    <row r="154" spans="1:19" ht="15" customHeight="1" x14ac:dyDescent="0.2">
      <c r="A154" s="118" t="s">
        <v>326</v>
      </c>
      <c r="B154" s="119" t="s">
        <v>328</v>
      </c>
      <c r="C154" s="96">
        <f>'2010-2022_9bis'!C154+'2010-2022_9ter'!C154+'2010-2014_9alinéa3'!C153</f>
        <v>15</v>
      </c>
      <c r="D154" s="70">
        <f>'2010-2022_9bis'!D154+'2010-2022_9ter'!D154+'2010-2014_9alinéa3'!D153</f>
        <v>50</v>
      </c>
      <c r="E154" s="70">
        <f>'2010-2022_9bis'!E154+'2010-2022_9ter'!E154+'2010-2014_9alinéa3'!E153</f>
        <v>54</v>
      </c>
      <c r="F154" s="70">
        <f>'2010-2022_9bis'!F154+'2010-2022_9ter'!F154+'2010-2014_9alinéa3'!F153</f>
        <v>89</v>
      </c>
      <c r="G154" s="70">
        <f>'2010-2022_9bis'!G154+'2010-2022_9ter'!G154+'2010-2014_9alinéa3'!G153</f>
        <v>90</v>
      </c>
      <c r="H154" s="70">
        <f>'2010-2022_9bis'!H154+'2010-2022_9ter'!H154</f>
        <v>58</v>
      </c>
      <c r="I154" s="70">
        <f>'2010-2022_9bis'!I154+'2010-2022_9ter'!I154</f>
        <v>24</v>
      </c>
      <c r="J154" s="40">
        <f>'2010-2022_9bis'!J154+'2010-2022_9ter'!J154</f>
        <v>28</v>
      </c>
      <c r="K154" s="40">
        <f>'2010-2022_9bis'!K154+'2010-2022_9ter'!K154</f>
        <v>18</v>
      </c>
      <c r="L154" s="40">
        <f>'2010-2022_9bis'!L154+'2010-2022_9ter'!L154</f>
        <v>13</v>
      </c>
      <c r="M154" s="40">
        <f>'2010-2022_9bis'!M154+'2010-2022_9ter'!M154</f>
        <v>4</v>
      </c>
      <c r="N154" s="40">
        <v>4</v>
      </c>
      <c r="O154" s="175">
        <f>'2022_Tot_Mois-Maand'!O153</f>
        <v>6</v>
      </c>
      <c r="P154" s="10"/>
      <c r="Q154" s="60" t="s">
        <v>699</v>
      </c>
      <c r="R154" s="61" t="s">
        <v>326</v>
      </c>
      <c r="S154" s="62" t="s">
        <v>327</v>
      </c>
    </row>
    <row r="155" spans="1:19" ht="15" customHeight="1" x14ac:dyDescent="0.2">
      <c r="A155" s="94" t="s">
        <v>751</v>
      </c>
      <c r="B155" s="95" t="s">
        <v>346</v>
      </c>
      <c r="C155" s="96">
        <f>'2010-2022_9bis'!C155+'2010-2022_9ter'!C155+'2010-2014_9alinéa3'!C154</f>
        <v>0</v>
      </c>
      <c r="D155" s="70">
        <f>'2010-2022_9bis'!D155+'2010-2022_9ter'!D155+'2010-2014_9alinéa3'!D154</f>
        <v>2</v>
      </c>
      <c r="E155" s="70">
        <f>'2010-2022_9bis'!E155+'2010-2022_9ter'!E155+'2010-2014_9alinéa3'!E154</f>
        <v>83</v>
      </c>
      <c r="F155" s="70">
        <f>'2010-2022_9bis'!F155+'2010-2022_9ter'!F155+'2010-2014_9alinéa3'!F154</f>
        <v>1</v>
      </c>
      <c r="G155" s="70">
        <f>'2010-2022_9bis'!G155+'2010-2022_9ter'!G155+'2010-2014_9alinéa3'!G154</f>
        <v>1</v>
      </c>
      <c r="H155" s="70">
        <f>'2010-2022_9bis'!H155+'2010-2022_9ter'!H155</f>
        <v>0</v>
      </c>
      <c r="I155" s="70">
        <f>'2010-2022_9bis'!I155+'2010-2022_9ter'!I155</f>
        <v>1</v>
      </c>
      <c r="J155" s="40">
        <f>'2010-2022_9bis'!J155+'2010-2022_9ter'!J155</f>
        <v>1</v>
      </c>
      <c r="K155" s="40">
        <f>'2010-2022_9bis'!K155+'2010-2022_9ter'!K155</f>
        <v>0</v>
      </c>
      <c r="L155" s="40">
        <f>'2010-2022_9bis'!L155+'2010-2022_9ter'!L155</f>
        <v>1</v>
      </c>
      <c r="M155" s="40">
        <f>'2010-2022_9bis'!M155+'2010-2022_9ter'!M155</f>
        <v>0</v>
      </c>
      <c r="N155" s="40">
        <v>0</v>
      </c>
      <c r="O155" s="175">
        <f>'2022_Tot_Mois-Maand'!O154</f>
        <v>0</v>
      </c>
      <c r="P155" s="10"/>
      <c r="Q155" s="60" t="s">
        <v>345</v>
      </c>
      <c r="R155" s="61" t="s">
        <v>345</v>
      </c>
      <c r="S155" s="62" t="s">
        <v>751</v>
      </c>
    </row>
    <row r="156" spans="1:19" ht="15" customHeight="1" x14ac:dyDescent="0.2">
      <c r="A156" s="118" t="s">
        <v>347</v>
      </c>
      <c r="B156" s="119" t="s">
        <v>350</v>
      </c>
      <c r="C156" s="96">
        <f>'2010-2022_9bis'!C156+'2010-2022_9ter'!C156+'2010-2014_9alinéa3'!C155</f>
        <v>49</v>
      </c>
      <c r="D156" s="70">
        <f>'2010-2022_9bis'!D156+'2010-2022_9ter'!D156+'2010-2014_9alinéa3'!D155</f>
        <v>82</v>
      </c>
      <c r="E156" s="70">
        <f>'2010-2022_9bis'!E156+'2010-2022_9ter'!E156+'2010-2014_9alinéa3'!E155</f>
        <v>146</v>
      </c>
      <c r="F156" s="70">
        <f>'2010-2022_9bis'!F156+'2010-2022_9ter'!F156+'2010-2014_9alinéa3'!F155</f>
        <v>134</v>
      </c>
      <c r="G156" s="70">
        <f>'2010-2022_9bis'!G156+'2010-2022_9ter'!G156+'2010-2014_9alinéa3'!G155</f>
        <v>76</v>
      </c>
      <c r="H156" s="70">
        <f>'2010-2022_9bis'!H156+'2010-2022_9ter'!H156</f>
        <v>60</v>
      </c>
      <c r="I156" s="70">
        <f>'2010-2022_9bis'!I156+'2010-2022_9ter'!I156</f>
        <v>50</v>
      </c>
      <c r="J156" s="40">
        <f>'2010-2022_9bis'!J156+'2010-2022_9ter'!J156</f>
        <v>65</v>
      </c>
      <c r="K156" s="40">
        <f>'2010-2022_9bis'!K156+'2010-2022_9ter'!K156</f>
        <v>13</v>
      </c>
      <c r="L156" s="40">
        <f>'2010-2022_9bis'!L156+'2010-2022_9ter'!L156</f>
        <v>27</v>
      </c>
      <c r="M156" s="40">
        <f>'2010-2022_9bis'!M156+'2010-2022_9ter'!M156</f>
        <v>27</v>
      </c>
      <c r="N156" s="40">
        <v>22</v>
      </c>
      <c r="O156" s="175">
        <f>'2022_Tot_Mois-Maand'!O155</f>
        <v>18</v>
      </c>
      <c r="P156" s="10"/>
      <c r="Q156" s="60" t="s">
        <v>348</v>
      </c>
      <c r="R156" s="61" t="s">
        <v>348</v>
      </c>
      <c r="S156" s="62" t="s">
        <v>349</v>
      </c>
    </row>
    <row r="157" spans="1:19" ht="15" customHeight="1" x14ac:dyDescent="0.2">
      <c r="A157" s="94" t="s">
        <v>431</v>
      </c>
      <c r="B157" s="95" t="s">
        <v>433</v>
      </c>
      <c r="C157" s="96">
        <f>'2010-2022_9bis'!C157+'2010-2022_9ter'!C157+'2010-2014_9alinéa3'!C156</f>
        <v>0</v>
      </c>
      <c r="D157" s="70">
        <f>'2010-2022_9bis'!D157+'2010-2022_9ter'!D157+'2010-2014_9alinéa3'!D156</f>
        <v>9</v>
      </c>
      <c r="E157" s="70">
        <f>'2010-2022_9bis'!E157+'2010-2022_9ter'!E157+'2010-2014_9alinéa3'!E156</f>
        <v>33</v>
      </c>
      <c r="F157" s="70">
        <f>'2010-2022_9bis'!F157+'2010-2022_9ter'!F157+'2010-2014_9alinéa3'!F156</f>
        <v>1</v>
      </c>
      <c r="G157" s="70">
        <f>'2010-2022_9bis'!G157+'2010-2022_9ter'!G157+'2010-2014_9alinéa3'!G156</f>
        <v>1</v>
      </c>
      <c r="H157" s="70">
        <f>'2010-2022_9bis'!H157+'2010-2022_9ter'!H157</f>
        <v>3</v>
      </c>
      <c r="I157" s="70">
        <f>'2010-2022_9bis'!I157+'2010-2022_9ter'!I157</f>
        <v>0</v>
      </c>
      <c r="J157" s="40">
        <f>'2010-2022_9bis'!J157+'2010-2022_9ter'!J157</f>
        <v>1</v>
      </c>
      <c r="K157" s="40">
        <f>'2010-2022_9bis'!K157+'2010-2022_9ter'!K157</f>
        <v>0</v>
      </c>
      <c r="L157" s="40">
        <f>'2010-2022_9bis'!L157+'2010-2022_9ter'!L157</f>
        <v>0</v>
      </c>
      <c r="M157" s="40">
        <f>'2010-2022_9bis'!M157+'2010-2022_9ter'!M157</f>
        <v>0</v>
      </c>
      <c r="N157" s="40">
        <v>0</v>
      </c>
      <c r="O157" s="175">
        <f>'2022_Tot_Mois-Maand'!O156</f>
        <v>0</v>
      </c>
      <c r="P157" s="10"/>
      <c r="Q157" s="60" t="s">
        <v>701</v>
      </c>
      <c r="R157" s="61" t="s">
        <v>432</v>
      </c>
      <c r="S157" s="62" t="s">
        <v>432</v>
      </c>
    </row>
    <row r="158" spans="1:19" ht="15" customHeight="1" x14ac:dyDescent="0.2">
      <c r="A158" s="94" t="s">
        <v>388</v>
      </c>
      <c r="B158" s="95" t="s">
        <v>391</v>
      </c>
      <c r="C158" s="96">
        <f>'2010-2022_9bis'!C158+'2010-2022_9ter'!C158+'2010-2014_9alinéa3'!C157</f>
        <v>0</v>
      </c>
      <c r="D158" s="70">
        <f>'2010-2022_9bis'!D158+'2010-2022_9ter'!D158+'2010-2014_9alinéa3'!D157</f>
        <v>0</v>
      </c>
      <c r="E158" s="70">
        <f>'2010-2022_9bis'!E158+'2010-2022_9ter'!E158+'2010-2014_9alinéa3'!E157</f>
        <v>0</v>
      </c>
      <c r="F158" s="70">
        <f>'2010-2022_9bis'!F158+'2010-2022_9ter'!F158+'2010-2014_9alinéa3'!F157</f>
        <v>0</v>
      </c>
      <c r="G158" s="70">
        <f>'2010-2022_9bis'!G158+'2010-2022_9ter'!G158+'2010-2014_9alinéa3'!G157</f>
        <v>0</v>
      </c>
      <c r="H158" s="70">
        <f>'2010-2022_9bis'!H158+'2010-2022_9ter'!H158</f>
        <v>0</v>
      </c>
      <c r="I158" s="70">
        <f>'2010-2022_9bis'!I158+'2010-2022_9ter'!I158</f>
        <v>0</v>
      </c>
      <c r="J158" s="40">
        <f>'2010-2022_9bis'!J158+'2010-2022_9ter'!J158</f>
        <v>0</v>
      </c>
      <c r="K158" s="40">
        <f>'2010-2022_9bis'!K158+'2010-2022_9ter'!K158</f>
        <v>0</v>
      </c>
      <c r="L158" s="40">
        <f>'2010-2022_9bis'!L158+'2010-2022_9ter'!L158</f>
        <v>0</v>
      </c>
      <c r="M158" s="40">
        <f>'2010-2022_9bis'!M158+'2010-2022_9ter'!M158</f>
        <v>0</v>
      </c>
      <c r="N158" s="40">
        <v>0</v>
      </c>
      <c r="O158" s="175">
        <f>'2022_Tot_Mois-Maand'!O157</f>
        <v>0</v>
      </c>
      <c r="P158" s="10"/>
      <c r="Q158" s="60" t="s">
        <v>389</v>
      </c>
      <c r="R158" s="61" t="s">
        <v>390</v>
      </c>
      <c r="S158" s="62" t="s">
        <v>388</v>
      </c>
    </row>
    <row r="159" spans="1:19" ht="15" customHeight="1" x14ac:dyDescent="0.2">
      <c r="A159" s="94" t="s">
        <v>413</v>
      </c>
      <c r="B159" s="95" t="s">
        <v>417</v>
      </c>
      <c r="C159" s="96">
        <f>'2010-2022_9bis'!C159+'2010-2022_9ter'!C159+'2010-2014_9alinéa3'!C158</f>
        <v>78</v>
      </c>
      <c r="D159" s="70">
        <f>'2010-2022_9bis'!D159+'2010-2022_9ter'!D159+'2010-2014_9alinéa3'!D158</f>
        <v>257</v>
      </c>
      <c r="E159" s="70">
        <f>'2010-2022_9bis'!E159+'2010-2022_9ter'!E159+'2010-2014_9alinéa3'!E158</f>
        <v>216</v>
      </c>
      <c r="F159" s="70">
        <f>'2010-2022_9bis'!F159+'2010-2022_9ter'!F159+'2010-2014_9alinéa3'!F158</f>
        <v>239</v>
      </c>
      <c r="G159" s="70">
        <f>'2010-2022_9bis'!G159+'2010-2022_9ter'!G159+'2010-2014_9alinéa3'!G158</f>
        <v>148</v>
      </c>
      <c r="H159" s="70">
        <f>'2010-2022_9bis'!H159+'2010-2022_9ter'!H159</f>
        <v>64</v>
      </c>
      <c r="I159" s="70">
        <f>'2010-2022_9bis'!I159+'2010-2022_9ter'!I159</f>
        <v>43</v>
      </c>
      <c r="J159" s="40">
        <f>'2010-2022_9bis'!J159+'2010-2022_9ter'!J159</f>
        <v>26</v>
      </c>
      <c r="K159" s="40">
        <f>'2010-2022_9bis'!K159+'2010-2022_9ter'!K159</f>
        <v>5</v>
      </c>
      <c r="L159" s="40">
        <f>'2010-2022_9bis'!L159+'2010-2022_9ter'!L159</f>
        <v>8</v>
      </c>
      <c r="M159" s="40">
        <f>'2010-2022_9bis'!M159+'2010-2022_9ter'!M159</f>
        <v>9</v>
      </c>
      <c r="N159" s="40">
        <v>24</v>
      </c>
      <c r="O159" s="175">
        <f>'2022_Tot_Mois-Maand'!O158</f>
        <v>27</v>
      </c>
      <c r="P159" s="10"/>
      <c r="Q159" s="60" t="s">
        <v>414</v>
      </c>
      <c r="R159" s="61" t="s">
        <v>415</v>
      </c>
      <c r="S159" s="62" t="s">
        <v>416</v>
      </c>
    </row>
    <row r="160" spans="1:19" ht="15" customHeight="1" x14ac:dyDescent="0.2">
      <c r="A160" s="94" t="s">
        <v>409</v>
      </c>
      <c r="B160" s="95" t="s">
        <v>410</v>
      </c>
      <c r="C160" s="96">
        <f>'2010-2022_9bis'!C160+'2010-2022_9ter'!C160+'2010-2014_9alinéa3'!C159</f>
        <v>10</v>
      </c>
      <c r="D160" s="70">
        <f>'2010-2022_9bis'!D160+'2010-2022_9ter'!D160+'2010-2014_9alinéa3'!D159</f>
        <v>2</v>
      </c>
      <c r="E160" s="70">
        <f>'2010-2022_9bis'!E160+'2010-2022_9ter'!E160+'2010-2014_9alinéa3'!E159</f>
        <v>14</v>
      </c>
      <c r="F160" s="70">
        <f>'2010-2022_9bis'!F160+'2010-2022_9ter'!F160+'2010-2014_9alinéa3'!F159</f>
        <v>7</v>
      </c>
      <c r="G160" s="70">
        <f>'2010-2022_9bis'!G160+'2010-2022_9ter'!G160+'2010-2014_9alinéa3'!G159</f>
        <v>7</v>
      </c>
      <c r="H160" s="70">
        <f>'2010-2022_9bis'!H160+'2010-2022_9ter'!H160</f>
        <v>3</v>
      </c>
      <c r="I160" s="70">
        <f>'2010-2022_9bis'!I160+'2010-2022_9ter'!I160</f>
        <v>1</v>
      </c>
      <c r="J160" s="40">
        <f>'2010-2022_9bis'!J160+'2010-2022_9ter'!J160</f>
        <v>1</v>
      </c>
      <c r="K160" s="40">
        <f>'2010-2022_9bis'!K160+'2010-2022_9ter'!K160</f>
        <v>0</v>
      </c>
      <c r="L160" s="40">
        <f>'2010-2022_9bis'!L160+'2010-2022_9ter'!L160</f>
        <v>0</v>
      </c>
      <c r="M160" s="40">
        <f>'2010-2022_9bis'!M160+'2010-2022_9ter'!M160</f>
        <v>0</v>
      </c>
      <c r="N160" s="40">
        <v>0</v>
      </c>
      <c r="O160" s="175">
        <f>'2022_Tot_Mois-Maand'!O159</f>
        <v>0</v>
      </c>
      <c r="P160" s="10"/>
      <c r="Q160" s="60" t="s">
        <v>409</v>
      </c>
      <c r="R160" s="61" t="s">
        <v>409</v>
      </c>
      <c r="S160" s="62" t="s">
        <v>409</v>
      </c>
    </row>
    <row r="161" spans="1:19" ht="15" customHeight="1" x14ac:dyDescent="0.2">
      <c r="A161" s="94" t="s">
        <v>453</v>
      </c>
      <c r="B161" s="95" t="s">
        <v>455</v>
      </c>
      <c r="C161" s="96">
        <f>'2010-2022_9bis'!C161+'2010-2022_9ter'!C161+'2010-2014_9alinéa3'!C160</f>
        <v>193</v>
      </c>
      <c r="D161" s="70">
        <f>'2010-2022_9bis'!D161+'2010-2022_9ter'!D161+'2010-2014_9alinéa3'!D160</f>
        <v>166</v>
      </c>
      <c r="E161" s="70">
        <f>'2010-2022_9bis'!E161+'2010-2022_9ter'!E161+'2010-2014_9alinéa3'!E160</f>
        <v>218</v>
      </c>
      <c r="F161" s="70">
        <f>'2010-2022_9bis'!F161+'2010-2022_9ter'!F161+'2010-2014_9alinéa3'!F160</f>
        <v>193</v>
      </c>
      <c r="G161" s="70">
        <f>'2010-2022_9bis'!G161+'2010-2022_9ter'!G161+'2010-2014_9alinéa3'!G160</f>
        <v>164</v>
      </c>
      <c r="H161" s="70">
        <f>'2010-2022_9bis'!H161+'2010-2022_9ter'!H161</f>
        <v>15</v>
      </c>
      <c r="I161" s="70">
        <f>'2010-2022_9bis'!I161+'2010-2022_9ter'!I161</f>
        <v>36</v>
      </c>
      <c r="J161" s="40">
        <f>'2010-2022_9bis'!J161+'2010-2022_9ter'!J161</f>
        <v>29</v>
      </c>
      <c r="K161" s="40">
        <f>'2010-2022_9bis'!K161+'2010-2022_9ter'!K161</f>
        <v>20</v>
      </c>
      <c r="L161" s="40">
        <f>'2010-2022_9bis'!L161+'2010-2022_9ter'!L161</f>
        <v>17</v>
      </c>
      <c r="M161" s="40">
        <f>'2010-2022_9bis'!M161+'2010-2022_9ter'!M161</f>
        <v>12</v>
      </c>
      <c r="N161" s="40">
        <v>23</v>
      </c>
      <c r="O161" s="175">
        <f>'2022_Tot_Mois-Maand'!O160</f>
        <v>17</v>
      </c>
      <c r="P161" s="10"/>
      <c r="Q161" s="60" t="s">
        <v>454</v>
      </c>
      <c r="R161" s="61" t="s">
        <v>454</v>
      </c>
      <c r="S161" s="62" t="s">
        <v>454</v>
      </c>
    </row>
    <row r="162" spans="1:19" ht="15" customHeight="1" x14ac:dyDescent="0.2">
      <c r="A162" s="118" t="s">
        <v>462</v>
      </c>
      <c r="B162" s="119" t="s">
        <v>463</v>
      </c>
      <c r="C162" s="96">
        <f>'2010-2022_9bis'!C162+'2010-2022_9ter'!C162+'2010-2014_9alinéa3'!C161</f>
        <v>0</v>
      </c>
      <c r="D162" s="70">
        <f>'2010-2022_9bis'!D162+'2010-2022_9ter'!D162+'2010-2014_9alinéa3'!D161</f>
        <v>0</v>
      </c>
      <c r="E162" s="70">
        <f>'2010-2022_9bis'!E162+'2010-2022_9ter'!E162+'2010-2014_9alinéa3'!E161</f>
        <v>1</v>
      </c>
      <c r="F162" s="70">
        <f>'2010-2022_9bis'!F162+'2010-2022_9ter'!F162+'2010-2014_9alinéa3'!F161</f>
        <v>0</v>
      </c>
      <c r="G162" s="70">
        <f>'2010-2022_9bis'!G162+'2010-2022_9ter'!G162+'2010-2014_9alinéa3'!G161</f>
        <v>0</v>
      </c>
      <c r="H162" s="70">
        <f>'2010-2022_9bis'!H162+'2010-2022_9ter'!H162</f>
        <v>0</v>
      </c>
      <c r="I162" s="70">
        <f>'2010-2022_9bis'!I162+'2010-2022_9ter'!I162</f>
        <v>2</v>
      </c>
      <c r="J162" s="40">
        <f>'2010-2022_9bis'!J162+'2010-2022_9ter'!J162</f>
        <v>0</v>
      </c>
      <c r="K162" s="40">
        <f>'2010-2022_9bis'!K162+'2010-2022_9ter'!K162</f>
        <v>0</v>
      </c>
      <c r="L162" s="40">
        <f>'2010-2022_9bis'!L162+'2010-2022_9ter'!L162</f>
        <v>0</v>
      </c>
      <c r="M162" s="40">
        <f>'2010-2022_9bis'!M162+'2010-2022_9ter'!M162</f>
        <v>0</v>
      </c>
      <c r="N162" s="40">
        <v>0</v>
      </c>
      <c r="O162" s="175">
        <f>'2022_Tot_Mois-Maand'!O161</f>
        <v>0</v>
      </c>
      <c r="P162" s="10"/>
      <c r="Q162" s="60" t="s">
        <v>462</v>
      </c>
      <c r="R162" s="61" t="s">
        <v>462</v>
      </c>
      <c r="S162" s="62" t="s">
        <v>462</v>
      </c>
    </row>
    <row r="163" spans="1:19" ht="15" customHeight="1" x14ac:dyDescent="0.2">
      <c r="A163" s="94" t="s">
        <v>464</v>
      </c>
      <c r="B163" s="95" t="s">
        <v>465</v>
      </c>
      <c r="C163" s="96">
        <f>'2010-2022_9bis'!C163+'2010-2022_9ter'!C163+'2010-2014_9alinéa3'!C162</f>
        <v>201</v>
      </c>
      <c r="D163" s="70">
        <f>'2010-2022_9bis'!D163+'2010-2022_9ter'!D163+'2010-2014_9alinéa3'!D162</f>
        <v>539</v>
      </c>
      <c r="E163" s="70">
        <f>'2010-2022_9bis'!E163+'2010-2022_9ter'!E163+'2010-2014_9alinéa3'!E162</f>
        <v>832</v>
      </c>
      <c r="F163" s="70">
        <f>'2010-2022_9bis'!F163+'2010-2022_9ter'!F163+'2010-2014_9alinéa3'!F162</f>
        <v>682</v>
      </c>
      <c r="G163" s="70">
        <f>'2010-2022_9bis'!G163+'2010-2022_9ter'!G163+'2010-2014_9alinéa3'!G162</f>
        <v>467</v>
      </c>
      <c r="H163" s="70">
        <f>'2010-2022_9bis'!H163+'2010-2022_9ter'!H163</f>
        <v>65</v>
      </c>
      <c r="I163" s="70">
        <f>'2010-2022_9bis'!I163+'2010-2022_9ter'!I163</f>
        <v>146</v>
      </c>
      <c r="J163" s="40">
        <f>'2010-2022_9bis'!J163+'2010-2022_9ter'!J163</f>
        <v>165</v>
      </c>
      <c r="K163" s="40">
        <f>'2010-2022_9bis'!K163+'2010-2022_9ter'!K163</f>
        <v>85</v>
      </c>
      <c r="L163" s="40">
        <f>'2010-2022_9bis'!L163+'2010-2022_9ter'!L163</f>
        <v>53</v>
      </c>
      <c r="M163" s="40">
        <f>'2010-2022_9bis'!M163+'2010-2022_9ter'!M163</f>
        <v>53</v>
      </c>
      <c r="N163" s="40">
        <v>43</v>
      </c>
      <c r="O163" s="175">
        <f>'2022_Tot_Mois-Maand'!O162</f>
        <v>37</v>
      </c>
      <c r="P163" s="10"/>
      <c r="Q163" s="60" t="s">
        <v>464</v>
      </c>
      <c r="R163" s="61" t="s">
        <v>464</v>
      </c>
      <c r="S163" s="62" t="s">
        <v>464</v>
      </c>
    </row>
    <row r="164" spans="1:19" ht="15" customHeight="1" x14ac:dyDescent="0.2">
      <c r="A164" s="118" t="s">
        <v>471</v>
      </c>
      <c r="B164" s="119" t="s">
        <v>474</v>
      </c>
      <c r="C164" s="96">
        <f>'2010-2022_9bis'!C164+'2010-2022_9ter'!C164+'2010-2014_9alinéa3'!C163</f>
        <v>13</v>
      </c>
      <c r="D164" s="70">
        <f>'2010-2022_9bis'!D164+'2010-2022_9ter'!D164+'2010-2014_9alinéa3'!D163</f>
        <v>63</v>
      </c>
      <c r="E164" s="70">
        <f>'2010-2022_9bis'!E164+'2010-2022_9ter'!E164+'2010-2014_9alinéa3'!E163</f>
        <v>114</v>
      </c>
      <c r="F164" s="70">
        <f>'2010-2022_9bis'!F164+'2010-2022_9ter'!F164+'2010-2014_9alinéa3'!F163</f>
        <v>47</v>
      </c>
      <c r="G164" s="70">
        <f>'2010-2022_9bis'!G164+'2010-2022_9ter'!G164+'2010-2014_9alinéa3'!G163</f>
        <v>22</v>
      </c>
      <c r="H164" s="70">
        <f>'2010-2022_9bis'!H164+'2010-2022_9ter'!H164</f>
        <v>14</v>
      </c>
      <c r="I164" s="70">
        <f>'2010-2022_9bis'!I164+'2010-2022_9ter'!I164</f>
        <v>17</v>
      </c>
      <c r="J164" s="40">
        <f>'2010-2022_9bis'!J164+'2010-2022_9ter'!J164</f>
        <v>19</v>
      </c>
      <c r="K164" s="40">
        <f>'2010-2022_9bis'!K164+'2010-2022_9ter'!K164</f>
        <v>13</v>
      </c>
      <c r="L164" s="40">
        <f>'2010-2022_9bis'!L164+'2010-2022_9ter'!L164</f>
        <v>19</v>
      </c>
      <c r="M164" s="40">
        <f>'2010-2022_9bis'!M164+'2010-2022_9ter'!M164</f>
        <v>15</v>
      </c>
      <c r="N164" s="40">
        <v>24</v>
      </c>
      <c r="O164" s="175">
        <f>'2022_Tot_Mois-Maand'!O163</f>
        <v>17</v>
      </c>
      <c r="P164" s="10"/>
      <c r="Q164" s="60" t="s">
        <v>472</v>
      </c>
      <c r="R164" s="61" t="s">
        <v>473</v>
      </c>
      <c r="S164" s="62" t="s">
        <v>471</v>
      </c>
    </row>
    <row r="165" spans="1:19" ht="15" customHeight="1" x14ac:dyDescent="0.2">
      <c r="A165" s="94" t="s">
        <v>494</v>
      </c>
      <c r="B165" s="95" t="s">
        <v>496</v>
      </c>
      <c r="C165" s="96">
        <f>'2010-2022_9bis'!C165+'2010-2022_9ter'!C165+'2010-2014_9alinéa3'!C164</f>
        <v>0</v>
      </c>
      <c r="D165" s="70">
        <f>'2010-2022_9bis'!D165+'2010-2022_9ter'!D165+'2010-2014_9alinéa3'!D164</f>
        <v>0</v>
      </c>
      <c r="E165" s="70">
        <f>'2010-2022_9bis'!E165+'2010-2022_9ter'!E165+'2010-2014_9alinéa3'!E164</f>
        <v>0</v>
      </c>
      <c r="F165" s="70">
        <f>'2010-2022_9bis'!F165+'2010-2022_9ter'!F165+'2010-2014_9alinéa3'!F164</f>
        <v>1</v>
      </c>
      <c r="G165" s="70">
        <f>'2010-2022_9bis'!G165+'2010-2022_9ter'!G165+'2010-2014_9alinéa3'!G164</f>
        <v>0</v>
      </c>
      <c r="H165" s="70">
        <f>'2010-2022_9bis'!H165+'2010-2022_9ter'!H165</f>
        <v>4</v>
      </c>
      <c r="I165" s="70">
        <f>'2010-2022_9bis'!I165+'2010-2022_9ter'!I165</f>
        <v>0</v>
      </c>
      <c r="J165" s="40">
        <f>'2010-2022_9bis'!J165+'2010-2022_9ter'!J165</f>
        <v>0</v>
      </c>
      <c r="K165" s="40">
        <f>'2010-2022_9bis'!K165+'2010-2022_9ter'!K165</f>
        <v>0</v>
      </c>
      <c r="L165" s="40">
        <f>'2010-2022_9bis'!L165+'2010-2022_9ter'!L165</f>
        <v>0</v>
      </c>
      <c r="M165" s="40">
        <f>'2010-2022_9bis'!M165+'2010-2022_9ter'!M165</f>
        <v>0</v>
      </c>
      <c r="N165" s="40">
        <v>0</v>
      </c>
      <c r="O165" s="175">
        <f>'2022_Tot_Mois-Maand'!O164</f>
        <v>0</v>
      </c>
      <c r="P165" s="10"/>
      <c r="Q165" s="60" t="s">
        <v>494</v>
      </c>
      <c r="R165" s="61" t="s">
        <v>495</v>
      </c>
      <c r="S165" s="62" t="s">
        <v>494</v>
      </c>
    </row>
    <row r="166" spans="1:19" ht="15" customHeight="1" x14ac:dyDescent="0.2">
      <c r="A166" s="118" t="s">
        <v>787</v>
      </c>
      <c r="B166" s="119" t="s">
        <v>510</v>
      </c>
      <c r="C166" s="96">
        <f>'2010-2022_9bis'!C166+'2010-2022_9ter'!C166+'2010-2014_9alinéa3'!C165</f>
        <v>0</v>
      </c>
      <c r="D166" s="70">
        <f>'2010-2022_9bis'!D166+'2010-2022_9ter'!D166+'2010-2014_9alinéa3'!D165</f>
        <v>0</v>
      </c>
      <c r="E166" s="70">
        <f>'2010-2022_9bis'!E166+'2010-2022_9ter'!E166+'2010-2014_9alinéa3'!E165</f>
        <v>2</v>
      </c>
      <c r="F166" s="70">
        <f>'2010-2022_9bis'!F166+'2010-2022_9ter'!F166+'2010-2014_9alinéa3'!F165</f>
        <v>1</v>
      </c>
      <c r="G166" s="70">
        <f>'2010-2022_9bis'!G166+'2010-2022_9ter'!G166+'2010-2014_9alinéa3'!G165</f>
        <v>0</v>
      </c>
      <c r="H166" s="70">
        <f>'2010-2022_9bis'!H166+'2010-2022_9ter'!H166</f>
        <v>50</v>
      </c>
      <c r="I166" s="70">
        <f>'2010-2022_9bis'!I166+'2010-2022_9ter'!I166</f>
        <v>0</v>
      </c>
      <c r="J166" s="40">
        <f>'2010-2022_9bis'!J166+'2010-2022_9ter'!J166</f>
        <v>7</v>
      </c>
      <c r="K166" s="40">
        <f>'2010-2022_9bis'!K166+'2010-2022_9ter'!K166</f>
        <v>0</v>
      </c>
      <c r="L166" s="40">
        <f>'2010-2022_9bis'!L166+'2010-2022_9ter'!L166</f>
        <v>0</v>
      </c>
      <c r="M166" s="40">
        <f>'2010-2022_9bis'!M166+'2010-2022_9ter'!M166</f>
        <v>0</v>
      </c>
      <c r="N166" s="40">
        <v>0</v>
      </c>
      <c r="O166" s="175">
        <f>'2022_Tot_Mois-Maand'!O165</f>
        <v>1</v>
      </c>
      <c r="P166" s="10"/>
      <c r="Q166" s="60" t="s">
        <v>507</v>
      </c>
      <c r="R166" s="61" t="s">
        <v>508</v>
      </c>
      <c r="S166" s="62" t="s">
        <v>509</v>
      </c>
    </row>
    <row r="167" spans="1:19" ht="15" customHeight="1" x14ac:dyDescent="0.2">
      <c r="A167" s="118" t="s">
        <v>518</v>
      </c>
      <c r="B167" s="119" t="s">
        <v>521</v>
      </c>
      <c r="C167" s="96">
        <f>'2010-2022_9bis'!C167+'2010-2022_9ter'!C167+'2010-2014_9alinéa3'!C166</f>
        <v>17</v>
      </c>
      <c r="D167" s="70">
        <f>'2010-2022_9bis'!D167+'2010-2022_9ter'!D167+'2010-2014_9alinéa3'!D166</f>
        <v>0</v>
      </c>
      <c r="E167" s="70">
        <f>'2010-2022_9bis'!E167+'2010-2022_9ter'!E167+'2010-2014_9alinéa3'!E166</f>
        <v>2</v>
      </c>
      <c r="F167" s="70">
        <f>'2010-2022_9bis'!F167+'2010-2022_9ter'!F167+'2010-2014_9alinéa3'!F166</f>
        <v>1</v>
      </c>
      <c r="G167" s="70">
        <f>'2010-2022_9bis'!G167+'2010-2022_9ter'!G167+'2010-2014_9alinéa3'!G166</f>
        <v>1</v>
      </c>
      <c r="H167" s="70">
        <f>'2010-2022_9bis'!H167+'2010-2022_9ter'!H167</f>
        <v>35</v>
      </c>
      <c r="I167" s="70">
        <f>'2010-2022_9bis'!I167+'2010-2022_9ter'!I167</f>
        <v>0</v>
      </c>
      <c r="J167" s="40">
        <f>'2010-2022_9bis'!J167+'2010-2022_9ter'!J167</f>
        <v>1</v>
      </c>
      <c r="K167" s="40">
        <f>'2010-2022_9bis'!K167+'2010-2022_9ter'!K167</f>
        <v>0</v>
      </c>
      <c r="L167" s="40">
        <f>'2010-2022_9bis'!L167+'2010-2022_9ter'!L167</f>
        <v>0</v>
      </c>
      <c r="M167" s="40">
        <f>'2010-2022_9bis'!M167+'2010-2022_9ter'!M167</f>
        <v>0</v>
      </c>
      <c r="N167" s="40">
        <v>0</v>
      </c>
      <c r="O167" s="175">
        <f>'2022_Tot_Mois-Maand'!O166</f>
        <v>0</v>
      </c>
      <c r="P167" s="10"/>
      <c r="Q167" s="60" t="s">
        <v>519</v>
      </c>
      <c r="R167" s="61" t="s">
        <v>520</v>
      </c>
      <c r="S167" s="62" t="s">
        <v>519</v>
      </c>
    </row>
    <row r="168" spans="1:19" ht="15" customHeight="1" x14ac:dyDescent="0.2">
      <c r="A168" s="94" t="s">
        <v>362</v>
      </c>
      <c r="B168" s="95" t="s">
        <v>363</v>
      </c>
      <c r="C168" s="96">
        <f>'2010-2022_9bis'!C168+'2010-2022_9ter'!C168+'2010-2014_9alinéa3'!C167</f>
        <v>27</v>
      </c>
      <c r="D168" s="70">
        <f>'2010-2022_9bis'!D168+'2010-2022_9ter'!D168+'2010-2014_9alinéa3'!D167</f>
        <v>66</v>
      </c>
      <c r="E168" s="70">
        <f>'2010-2022_9bis'!E168+'2010-2022_9ter'!E168+'2010-2014_9alinéa3'!E167</f>
        <v>106</v>
      </c>
      <c r="F168" s="70">
        <f>'2010-2022_9bis'!F168+'2010-2022_9ter'!F168+'2010-2014_9alinéa3'!F167</f>
        <v>106</v>
      </c>
      <c r="G168" s="70">
        <f>'2010-2022_9bis'!G168+'2010-2022_9ter'!G168+'2010-2014_9alinéa3'!G167</f>
        <v>37</v>
      </c>
      <c r="H168" s="70">
        <f>'2010-2022_9bis'!H168+'2010-2022_9ter'!H168</f>
        <v>7</v>
      </c>
      <c r="I168" s="70">
        <f>'2010-2022_9bis'!I168+'2010-2022_9ter'!I168</f>
        <v>4</v>
      </c>
      <c r="J168" s="40">
        <f>'2010-2022_9bis'!J168+'2010-2022_9ter'!J168</f>
        <v>4</v>
      </c>
      <c r="K168" s="40">
        <f>'2010-2022_9bis'!K168+'2010-2022_9ter'!K168</f>
        <v>1</v>
      </c>
      <c r="L168" s="40">
        <f>'2010-2022_9bis'!L168+'2010-2022_9ter'!L168</f>
        <v>1</v>
      </c>
      <c r="M168" s="40">
        <f>'2010-2022_9bis'!M168+'2010-2022_9ter'!M168</f>
        <v>3</v>
      </c>
      <c r="N168" s="40">
        <v>9</v>
      </c>
      <c r="O168" s="175">
        <f>'2022_Tot_Mois-Maand'!O167</f>
        <v>9</v>
      </c>
      <c r="P168" s="10"/>
      <c r="Q168" s="60" t="s">
        <v>362</v>
      </c>
      <c r="R168" s="61" t="s">
        <v>362</v>
      </c>
      <c r="S168" s="62" t="s">
        <v>362</v>
      </c>
    </row>
    <row r="169" spans="1:19" ht="15" customHeight="1" x14ac:dyDescent="0.2">
      <c r="A169" s="118" t="s">
        <v>788</v>
      </c>
      <c r="B169" s="119" t="s">
        <v>570</v>
      </c>
      <c r="C169" s="96">
        <f>'2010-2022_9bis'!C169+'2010-2022_9ter'!C169+'2010-2014_9alinéa3'!C168</f>
        <v>113</v>
      </c>
      <c r="D169" s="70">
        <f>'2010-2022_9bis'!D169+'2010-2022_9ter'!D169+'2010-2014_9alinéa3'!D168</f>
        <v>240</v>
      </c>
      <c r="E169" s="70">
        <f>'2010-2022_9bis'!E169+'2010-2022_9ter'!E169+'2010-2014_9alinéa3'!E168</f>
        <v>183</v>
      </c>
      <c r="F169" s="70">
        <f>'2010-2022_9bis'!F169+'2010-2022_9ter'!F169+'2010-2014_9alinéa3'!F168</f>
        <v>111</v>
      </c>
      <c r="G169" s="70">
        <f>'2010-2022_9bis'!G169+'2010-2022_9ter'!G169+'2010-2014_9alinéa3'!G168</f>
        <v>30</v>
      </c>
      <c r="H169" s="70">
        <f>'2010-2022_9bis'!H169+'2010-2022_9ter'!H169</f>
        <v>9</v>
      </c>
      <c r="I169" s="70">
        <f>'2010-2022_9bis'!I169+'2010-2022_9ter'!I169</f>
        <v>13</v>
      </c>
      <c r="J169" s="40">
        <f>'2010-2022_9bis'!J169+'2010-2022_9ter'!J169</f>
        <v>10</v>
      </c>
      <c r="K169" s="40">
        <f>'2010-2022_9bis'!K169+'2010-2022_9ter'!K169</f>
        <v>10</v>
      </c>
      <c r="L169" s="40">
        <f>'2010-2022_9bis'!L169+'2010-2022_9ter'!L169</f>
        <v>14</v>
      </c>
      <c r="M169" s="40">
        <f>'2010-2022_9bis'!M169+'2010-2022_9ter'!M169</f>
        <v>62</v>
      </c>
      <c r="N169" s="40">
        <v>38</v>
      </c>
      <c r="O169" s="175">
        <f>'2022_Tot_Mois-Maand'!O168</f>
        <v>50</v>
      </c>
      <c r="P169" s="10"/>
      <c r="Q169" s="60" t="s">
        <v>752</v>
      </c>
      <c r="R169" s="61" t="s">
        <v>569</v>
      </c>
      <c r="S169" s="62" t="s">
        <v>753</v>
      </c>
    </row>
    <row r="170" spans="1:19" ht="15" customHeight="1" x14ac:dyDescent="0.2">
      <c r="A170" s="118" t="s">
        <v>608</v>
      </c>
      <c r="B170" s="119" t="s">
        <v>609</v>
      </c>
      <c r="C170" s="96">
        <f>'2010-2022_9bis'!C170+'2010-2022_9ter'!C170+'2010-2014_9alinéa3'!C169</f>
        <v>0</v>
      </c>
      <c r="D170" s="70">
        <f>'2010-2022_9bis'!D170+'2010-2022_9ter'!D170+'2010-2014_9alinéa3'!D169</f>
        <v>0</v>
      </c>
      <c r="E170" s="70">
        <f>'2010-2022_9bis'!E170+'2010-2022_9ter'!E170+'2010-2014_9alinéa3'!E169</f>
        <v>1</v>
      </c>
      <c r="F170" s="70">
        <f>'2010-2022_9bis'!F170+'2010-2022_9ter'!F170+'2010-2014_9alinéa3'!F169</f>
        <v>0</v>
      </c>
      <c r="G170" s="70">
        <f>'2010-2022_9bis'!G170+'2010-2022_9ter'!G170+'2010-2014_9alinéa3'!G169</f>
        <v>0</v>
      </c>
      <c r="H170" s="70">
        <f>'2010-2022_9bis'!H170+'2010-2022_9ter'!H170</f>
        <v>0</v>
      </c>
      <c r="I170" s="70">
        <f>'2010-2022_9bis'!I170+'2010-2022_9ter'!I170</f>
        <v>3</v>
      </c>
      <c r="J170" s="40">
        <f>'2010-2022_9bis'!J170+'2010-2022_9ter'!J170</f>
        <v>2</v>
      </c>
      <c r="K170" s="40">
        <f>'2010-2022_9bis'!K170+'2010-2022_9ter'!K170</f>
        <v>0</v>
      </c>
      <c r="L170" s="40">
        <f>'2010-2022_9bis'!L170+'2010-2022_9ter'!L170</f>
        <v>0</v>
      </c>
      <c r="M170" s="40">
        <f>'2010-2022_9bis'!M170+'2010-2022_9ter'!M170</f>
        <v>0</v>
      </c>
      <c r="N170" s="40">
        <v>0</v>
      </c>
      <c r="O170" s="175">
        <f>'2022_Tot_Mois-Maand'!O169</f>
        <v>0</v>
      </c>
      <c r="P170" s="10"/>
      <c r="Q170" s="60" t="s">
        <v>608</v>
      </c>
      <c r="R170" s="61" t="s">
        <v>608</v>
      </c>
      <c r="S170" s="62" t="s">
        <v>608</v>
      </c>
    </row>
    <row r="171" spans="1:19" ht="15" customHeight="1" x14ac:dyDescent="0.2">
      <c r="A171" s="94" t="s">
        <v>581</v>
      </c>
      <c r="B171" s="95" t="s">
        <v>584</v>
      </c>
      <c r="C171" s="96">
        <f>'2010-2022_9bis'!C171+'2010-2022_9ter'!C171+'2010-2014_9alinéa3'!C170</f>
        <v>1</v>
      </c>
      <c r="D171" s="70">
        <f>'2010-2022_9bis'!D171+'2010-2022_9ter'!D171+'2010-2014_9alinéa3'!D170</f>
        <v>1</v>
      </c>
      <c r="E171" s="70">
        <f>'2010-2022_9bis'!E171+'2010-2022_9ter'!E171+'2010-2014_9alinéa3'!E170</f>
        <v>6</v>
      </c>
      <c r="F171" s="70">
        <f>'2010-2022_9bis'!F171+'2010-2022_9ter'!F171+'2010-2014_9alinéa3'!F170</f>
        <v>9</v>
      </c>
      <c r="G171" s="70">
        <f>'2010-2022_9bis'!G171+'2010-2022_9ter'!G171+'2010-2014_9alinéa3'!G170</f>
        <v>0</v>
      </c>
      <c r="H171" s="70">
        <f>'2010-2022_9bis'!H171+'2010-2022_9ter'!H171</f>
        <v>6</v>
      </c>
      <c r="I171" s="70">
        <f>'2010-2022_9bis'!I171+'2010-2022_9ter'!I171</f>
        <v>0</v>
      </c>
      <c r="J171" s="40">
        <f>'2010-2022_9bis'!J171+'2010-2022_9ter'!J171</f>
        <v>5</v>
      </c>
      <c r="K171" s="40">
        <f>'2010-2022_9bis'!K171+'2010-2022_9ter'!K171</f>
        <v>0</v>
      </c>
      <c r="L171" s="40">
        <f>'2010-2022_9bis'!L171+'2010-2022_9ter'!L171</f>
        <v>0</v>
      </c>
      <c r="M171" s="40">
        <f>'2010-2022_9bis'!M171+'2010-2022_9ter'!M171</f>
        <v>1</v>
      </c>
      <c r="N171" s="40">
        <v>1</v>
      </c>
      <c r="O171" s="175">
        <f>'2022_Tot_Mois-Maand'!O170</f>
        <v>0</v>
      </c>
      <c r="P171" s="10"/>
      <c r="Q171" s="60" t="s">
        <v>704</v>
      </c>
      <c r="R171" s="61" t="s">
        <v>582</v>
      </c>
      <c r="S171" s="62" t="s">
        <v>583</v>
      </c>
    </row>
    <row r="172" spans="1:19" ht="15" customHeight="1" x14ac:dyDescent="0.2">
      <c r="A172" s="94" t="s">
        <v>578</v>
      </c>
      <c r="B172" s="95" t="s">
        <v>580</v>
      </c>
      <c r="C172" s="96">
        <f>'2010-2022_9bis'!C172+'2010-2022_9ter'!C172+'2010-2014_9alinéa3'!C171</f>
        <v>4</v>
      </c>
      <c r="D172" s="70">
        <f>'2010-2022_9bis'!D172+'2010-2022_9ter'!D172+'2010-2014_9alinéa3'!D171</f>
        <v>15</v>
      </c>
      <c r="E172" s="70">
        <f>'2010-2022_9bis'!E172+'2010-2022_9ter'!E172+'2010-2014_9alinéa3'!E171</f>
        <v>18</v>
      </c>
      <c r="F172" s="70">
        <f>'2010-2022_9bis'!F172+'2010-2022_9ter'!F172+'2010-2014_9alinéa3'!F171</f>
        <v>19</v>
      </c>
      <c r="G172" s="70">
        <f>'2010-2022_9bis'!G172+'2010-2022_9ter'!G172+'2010-2014_9alinéa3'!G171</f>
        <v>2</v>
      </c>
      <c r="H172" s="70">
        <f>'2010-2022_9bis'!H172+'2010-2022_9ter'!H172</f>
        <v>41</v>
      </c>
      <c r="I172" s="70">
        <f>'2010-2022_9bis'!I172+'2010-2022_9ter'!I172</f>
        <v>3</v>
      </c>
      <c r="J172" s="40">
        <f>'2010-2022_9bis'!J172+'2010-2022_9ter'!J172</f>
        <v>1</v>
      </c>
      <c r="K172" s="40">
        <f>'2010-2022_9bis'!K172+'2010-2022_9ter'!K172</f>
        <v>1</v>
      </c>
      <c r="L172" s="40">
        <f>'2010-2022_9bis'!L172+'2010-2022_9ter'!L172</f>
        <v>5</v>
      </c>
      <c r="M172" s="40">
        <f>'2010-2022_9bis'!M172+'2010-2022_9ter'!M172</f>
        <v>4</v>
      </c>
      <c r="N172" s="40">
        <v>2</v>
      </c>
      <c r="O172" s="175">
        <f>'2022_Tot_Mois-Maand'!O171</f>
        <v>1</v>
      </c>
      <c r="P172" s="10"/>
      <c r="Q172" s="60" t="s">
        <v>579</v>
      </c>
      <c r="R172" s="61" t="s">
        <v>579</v>
      </c>
      <c r="S172" s="62" t="s">
        <v>579</v>
      </c>
    </row>
    <row r="173" spans="1:19" ht="15" customHeight="1" x14ac:dyDescent="0.2">
      <c r="A173" s="94" t="s">
        <v>789</v>
      </c>
      <c r="B173" s="95" t="s">
        <v>586</v>
      </c>
      <c r="C173" s="96">
        <f>'2010-2022_9bis'!C173+'2010-2022_9ter'!C173+'2010-2014_9alinéa3'!C172</f>
        <v>3</v>
      </c>
      <c r="D173" s="70">
        <f>'2010-2022_9bis'!D173+'2010-2022_9ter'!D173+'2010-2014_9alinéa3'!D172</f>
        <v>22</v>
      </c>
      <c r="E173" s="70">
        <f>'2010-2022_9bis'!E173+'2010-2022_9ter'!E173+'2010-2014_9alinéa3'!E172</f>
        <v>2</v>
      </c>
      <c r="F173" s="70">
        <f>'2010-2022_9bis'!F173+'2010-2022_9ter'!F173+'2010-2014_9alinéa3'!F172</f>
        <v>0</v>
      </c>
      <c r="G173" s="70">
        <f>'2010-2022_9bis'!G173+'2010-2022_9ter'!G173+'2010-2014_9alinéa3'!G172</f>
        <v>0</v>
      </c>
      <c r="H173" s="70">
        <f>'2010-2022_9bis'!H173+'2010-2022_9ter'!H173</f>
        <v>5</v>
      </c>
      <c r="I173" s="70">
        <f>'2010-2022_9bis'!I173+'2010-2022_9ter'!I173</f>
        <v>0</v>
      </c>
      <c r="J173" s="40">
        <f>'2010-2022_9bis'!J173+'2010-2022_9ter'!J173</f>
        <v>0</v>
      </c>
      <c r="K173" s="40">
        <f>'2010-2022_9bis'!K173+'2010-2022_9ter'!K173</f>
        <v>0</v>
      </c>
      <c r="L173" s="40">
        <f>'2010-2022_9bis'!L173+'2010-2022_9ter'!L173</f>
        <v>0</v>
      </c>
      <c r="M173" s="40">
        <f>'2010-2022_9bis'!M173+'2010-2022_9ter'!M173</f>
        <v>0</v>
      </c>
      <c r="N173" s="40">
        <v>0</v>
      </c>
      <c r="O173" s="175">
        <f>'2022_Tot_Mois-Maand'!O172</f>
        <v>0</v>
      </c>
      <c r="P173" s="10"/>
      <c r="Q173" s="60" t="s">
        <v>585</v>
      </c>
      <c r="R173" s="61" t="s">
        <v>585</v>
      </c>
      <c r="S173" s="62" t="s">
        <v>585</v>
      </c>
    </row>
    <row r="174" spans="1:19" ht="15" customHeight="1" x14ac:dyDescent="0.2">
      <c r="A174" s="118" t="s">
        <v>790</v>
      </c>
      <c r="B174" s="119" t="s">
        <v>16</v>
      </c>
      <c r="C174" s="96">
        <f>'2010-2022_9bis'!C174+'2010-2022_9ter'!C174+'2010-2014_9alinéa3'!C173</f>
        <v>0</v>
      </c>
      <c r="D174" s="70">
        <f>'2010-2022_9bis'!D174+'2010-2022_9ter'!D174+'2010-2014_9alinéa3'!D173</f>
        <v>3</v>
      </c>
      <c r="E174" s="70">
        <f>'2010-2022_9bis'!E174+'2010-2022_9ter'!E174+'2010-2014_9alinéa3'!E173</f>
        <v>0</v>
      </c>
      <c r="F174" s="70">
        <f>'2010-2022_9bis'!F174+'2010-2022_9ter'!F174+'2010-2014_9alinéa3'!F173</f>
        <v>0</v>
      </c>
      <c r="G174" s="70">
        <f>'2010-2022_9bis'!G174+'2010-2022_9ter'!G174+'2010-2014_9alinéa3'!G173</f>
        <v>0</v>
      </c>
      <c r="H174" s="70">
        <f>'2010-2022_9bis'!H174+'2010-2022_9ter'!H174</f>
        <v>0</v>
      </c>
      <c r="I174" s="70">
        <f>'2010-2022_9bis'!I174+'2010-2022_9ter'!I174</f>
        <v>7</v>
      </c>
      <c r="J174" s="40">
        <f>'2010-2022_9bis'!J174+'2010-2022_9ter'!J174</f>
        <v>0</v>
      </c>
      <c r="K174" s="40">
        <f>'2010-2022_9bis'!K174+'2010-2022_9ter'!K174</f>
        <v>0</v>
      </c>
      <c r="L174" s="40">
        <f>'2010-2022_9bis'!L174+'2010-2022_9ter'!L174</f>
        <v>0</v>
      </c>
      <c r="M174" s="40">
        <f>'2010-2022_9bis'!M174+'2010-2022_9ter'!M174</f>
        <v>0</v>
      </c>
      <c r="N174" s="40">
        <v>0</v>
      </c>
      <c r="O174" s="175">
        <f>'2022_Tot_Mois-Maand'!O173</f>
        <v>0</v>
      </c>
      <c r="P174" s="10"/>
      <c r="Q174" s="60" t="s">
        <v>13</v>
      </c>
      <c r="R174" s="61" t="s">
        <v>14</v>
      </c>
      <c r="S174" s="62" t="s">
        <v>15</v>
      </c>
    </row>
    <row r="175" spans="1:19" ht="15" customHeight="1" x14ac:dyDescent="0.2">
      <c r="A175" s="94" t="s">
        <v>621</v>
      </c>
      <c r="B175" s="95" t="s">
        <v>625</v>
      </c>
      <c r="C175" s="96">
        <f>'2010-2022_9bis'!C175+'2010-2022_9ter'!C175+'2010-2014_9alinéa3'!C174</f>
        <v>18</v>
      </c>
      <c r="D175" s="70">
        <f>'2010-2022_9bis'!D175+'2010-2022_9ter'!D175+'2010-2014_9alinéa3'!D174</f>
        <v>31</v>
      </c>
      <c r="E175" s="70">
        <f>'2010-2022_9bis'!E175+'2010-2022_9ter'!E175+'2010-2014_9alinéa3'!E174</f>
        <v>51</v>
      </c>
      <c r="F175" s="70">
        <f>'2010-2022_9bis'!F175+'2010-2022_9ter'!F175+'2010-2014_9alinéa3'!F174</f>
        <v>62</v>
      </c>
      <c r="G175" s="70">
        <f>'2010-2022_9bis'!G175+'2010-2022_9ter'!G175+'2010-2014_9alinéa3'!G174</f>
        <v>17</v>
      </c>
      <c r="H175" s="70">
        <f>'2010-2022_9bis'!H175+'2010-2022_9ter'!H175</f>
        <v>8</v>
      </c>
      <c r="I175" s="70">
        <f>'2010-2022_9bis'!I175+'2010-2022_9ter'!I175</f>
        <v>13</v>
      </c>
      <c r="J175" s="40">
        <f>'2010-2022_9bis'!J175+'2010-2022_9ter'!J175</f>
        <v>19</v>
      </c>
      <c r="K175" s="40">
        <f>'2010-2022_9bis'!K175+'2010-2022_9ter'!K175</f>
        <v>9</v>
      </c>
      <c r="L175" s="40">
        <f>'2010-2022_9bis'!L175+'2010-2022_9ter'!L175</f>
        <v>3</v>
      </c>
      <c r="M175" s="40">
        <f>'2010-2022_9bis'!M175+'2010-2022_9ter'!M175</f>
        <v>4</v>
      </c>
      <c r="N175" s="40">
        <v>0</v>
      </c>
      <c r="O175" s="175">
        <f>'2022_Tot_Mois-Maand'!O174</f>
        <v>2</v>
      </c>
      <c r="P175" s="10"/>
      <c r="Q175" s="60" t="s">
        <v>622</v>
      </c>
      <c r="R175" s="61" t="s">
        <v>623</v>
      </c>
      <c r="S175" s="62" t="s">
        <v>624</v>
      </c>
    </row>
    <row r="176" spans="1:19" ht="15" customHeight="1" x14ac:dyDescent="0.2">
      <c r="A176" s="118" t="s">
        <v>634</v>
      </c>
      <c r="B176" s="119" t="s">
        <v>635</v>
      </c>
      <c r="C176" s="96">
        <f>'2010-2022_9bis'!C176+'2010-2022_9ter'!C176+'2010-2014_9alinéa3'!C175</f>
        <v>8</v>
      </c>
      <c r="D176" s="70">
        <f>'2010-2022_9bis'!D176+'2010-2022_9ter'!D176+'2010-2014_9alinéa3'!D175</f>
        <v>13</v>
      </c>
      <c r="E176" s="70">
        <f>'2010-2022_9bis'!E176+'2010-2022_9ter'!E176+'2010-2014_9alinéa3'!E175</f>
        <v>25</v>
      </c>
      <c r="F176" s="70">
        <f>'2010-2022_9bis'!F176+'2010-2022_9ter'!F176+'2010-2014_9alinéa3'!F175</f>
        <v>25</v>
      </c>
      <c r="G176" s="70">
        <f>'2010-2022_9bis'!G176+'2010-2022_9ter'!G176+'2010-2014_9alinéa3'!G175</f>
        <v>5</v>
      </c>
      <c r="H176" s="70">
        <f>'2010-2022_9bis'!H176+'2010-2022_9ter'!H176</f>
        <v>3</v>
      </c>
      <c r="I176" s="70">
        <f>'2010-2022_9bis'!I176+'2010-2022_9ter'!I176</f>
        <v>3</v>
      </c>
      <c r="J176" s="40">
        <f>'2010-2022_9bis'!J176+'2010-2022_9ter'!J176</f>
        <v>8</v>
      </c>
      <c r="K176" s="40">
        <f>'2010-2022_9bis'!K176+'2010-2022_9ter'!K176</f>
        <v>4</v>
      </c>
      <c r="L176" s="40">
        <f>'2010-2022_9bis'!L176+'2010-2022_9ter'!L176</f>
        <v>11</v>
      </c>
      <c r="M176" s="40">
        <f>'2010-2022_9bis'!M176+'2010-2022_9ter'!M176</f>
        <v>3</v>
      </c>
      <c r="N176" s="40">
        <v>1</v>
      </c>
      <c r="O176" s="175">
        <f>'2022_Tot_Mois-Maand'!O175</f>
        <v>2</v>
      </c>
      <c r="P176" s="10"/>
      <c r="Q176" s="60" t="s">
        <v>634</v>
      </c>
      <c r="R176" s="61" t="s">
        <v>634</v>
      </c>
      <c r="S176" s="62" t="s">
        <v>634</v>
      </c>
    </row>
    <row r="177" spans="1:19" ht="15" customHeight="1" x14ac:dyDescent="0.2">
      <c r="A177" s="118" t="s">
        <v>754</v>
      </c>
      <c r="B177" s="95" t="s">
        <v>493</v>
      </c>
      <c r="C177" s="96">
        <f>'2010-2022_9bis'!C177+'2010-2022_9ter'!C177+'2010-2014_9alinéa3'!C176</f>
        <v>3</v>
      </c>
      <c r="D177" s="70">
        <f>'2010-2022_9bis'!D177+'2010-2022_9ter'!D177+'2010-2014_9alinéa3'!D176</f>
        <v>15</v>
      </c>
      <c r="E177" s="70">
        <f>'2010-2022_9bis'!E177+'2010-2022_9ter'!E177+'2010-2014_9alinéa3'!E176</f>
        <v>21</v>
      </c>
      <c r="F177" s="70">
        <f>'2010-2022_9bis'!F177+'2010-2022_9ter'!F177+'2010-2014_9alinéa3'!F176</f>
        <v>13</v>
      </c>
      <c r="G177" s="70">
        <f>'2010-2022_9bis'!G177+'2010-2022_9ter'!G177+'2010-2014_9alinéa3'!G176</f>
        <v>1</v>
      </c>
      <c r="H177" s="70">
        <f>'2010-2022_9bis'!H177+'2010-2022_9ter'!H177</f>
        <v>6</v>
      </c>
      <c r="I177" s="70">
        <f>'2010-2022_9bis'!I177+'2010-2022_9ter'!I177</f>
        <v>1</v>
      </c>
      <c r="J177" s="40">
        <f>'2010-2022_9bis'!J177+'2010-2022_9ter'!J177</f>
        <v>5</v>
      </c>
      <c r="K177" s="40">
        <f>'2010-2022_9bis'!K177+'2010-2022_9ter'!K177</f>
        <v>29</v>
      </c>
      <c r="L177" s="40">
        <f>'2010-2022_9bis'!L177+'2010-2022_9ter'!L177</f>
        <v>27</v>
      </c>
      <c r="M177" s="40">
        <f>'2010-2022_9bis'!M177+'2010-2022_9ter'!M177</f>
        <v>51</v>
      </c>
      <c r="N177" s="40">
        <v>37</v>
      </c>
      <c r="O177" s="175">
        <f>'2022_Tot_Mois-Maand'!O176</f>
        <v>18</v>
      </c>
      <c r="P177" s="10"/>
      <c r="Q177" s="60" t="s">
        <v>491</v>
      </c>
      <c r="R177" s="61" t="s">
        <v>492</v>
      </c>
      <c r="S177" s="62" t="s">
        <v>754</v>
      </c>
    </row>
    <row r="178" spans="1:19" ht="15" customHeight="1" thickBot="1" x14ac:dyDescent="0.25">
      <c r="A178" s="122" t="s">
        <v>791</v>
      </c>
      <c r="B178" s="123" t="s">
        <v>653</v>
      </c>
      <c r="C178" s="100">
        <f>'2010-2022_9bis'!C178+'2010-2022_9ter'!C178+'2010-2014_9alinéa3'!C177</f>
        <v>6</v>
      </c>
      <c r="D178" s="101">
        <f>'2010-2022_9bis'!D178+'2010-2022_9ter'!D178+'2010-2014_9alinéa3'!D177</f>
        <v>5</v>
      </c>
      <c r="E178" s="101">
        <f>'2010-2022_9bis'!E178+'2010-2022_9ter'!E178+'2010-2014_9alinéa3'!E177</f>
        <v>28</v>
      </c>
      <c r="F178" s="101">
        <f>'2010-2022_9bis'!F178+'2010-2022_9ter'!F178+'2010-2014_9alinéa3'!F177</f>
        <v>27</v>
      </c>
      <c r="G178" s="101">
        <f>'2010-2022_9bis'!G178+'2010-2022_9ter'!G178+'2010-2014_9alinéa3'!G177</f>
        <v>9</v>
      </c>
      <c r="H178" s="101">
        <f>'2010-2022_9bis'!H178+'2010-2022_9ter'!H178</f>
        <v>30</v>
      </c>
      <c r="I178" s="101">
        <f>'2010-2022_9bis'!I178+'2010-2022_9ter'!I178</f>
        <v>0</v>
      </c>
      <c r="J178" s="102">
        <f>'2010-2022_9bis'!J178+'2010-2022_9ter'!J178</f>
        <v>2</v>
      </c>
      <c r="K178" s="102">
        <f>'2010-2022_9bis'!K178+'2010-2022_9ter'!K178</f>
        <v>0</v>
      </c>
      <c r="L178" s="102">
        <f>'2010-2022_9bis'!L178+'2010-2022_9ter'!L178</f>
        <v>1</v>
      </c>
      <c r="M178" s="102">
        <f>'2010-2022_9bis'!M178+'2010-2022_9ter'!M178</f>
        <v>5</v>
      </c>
      <c r="N178" s="102">
        <v>9</v>
      </c>
      <c r="O178" s="176">
        <f>'2022_Tot_Mois-Maand'!O177</f>
        <v>1</v>
      </c>
      <c r="P178" s="10"/>
      <c r="Q178" s="60" t="s">
        <v>651</v>
      </c>
      <c r="R178" s="61" t="s">
        <v>651</v>
      </c>
      <c r="S178" s="62" t="s">
        <v>652</v>
      </c>
    </row>
    <row r="179" spans="1:19" ht="15" customHeight="1" thickBot="1" x14ac:dyDescent="0.25">
      <c r="A179" s="84" t="s">
        <v>687</v>
      </c>
      <c r="B179" s="85" t="s">
        <v>677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177"/>
      <c r="P179" s="10"/>
      <c r="Q179" s="60"/>
      <c r="R179" s="61"/>
      <c r="S179" s="62"/>
    </row>
    <row r="180" spans="1:19" ht="15" customHeight="1" x14ac:dyDescent="0.2">
      <c r="A180" s="116" t="s">
        <v>32</v>
      </c>
      <c r="B180" s="117" t="s">
        <v>36</v>
      </c>
      <c r="C180" s="90">
        <f>'2010-2022_9bis'!C180+'2010-2022_9ter'!C180+'2010-2014_9alinéa3'!C179</f>
        <v>0</v>
      </c>
      <c r="D180" s="91">
        <f>'2010-2022_9bis'!D180+'2010-2022_9ter'!D180+'2010-2014_9alinéa3'!D179</f>
        <v>11</v>
      </c>
      <c r="E180" s="91">
        <f>'2010-2022_9bis'!E180+'2010-2022_9ter'!E180+'2010-2014_9alinéa3'!E179</f>
        <v>65</v>
      </c>
      <c r="F180" s="91">
        <f>'2010-2022_9bis'!F180+'2010-2022_9ter'!F180+'2010-2014_9alinéa3'!F179</f>
        <v>1</v>
      </c>
      <c r="G180" s="91">
        <f>'2010-2022_9bis'!G180+'2010-2022_9ter'!G180+'2010-2014_9alinéa3'!G179</f>
        <v>0</v>
      </c>
      <c r="H180" s="91">
        <f>'2010-2022_9bis'!H180+'2010-2022_9ter'!H180</f>
        <v>0</v>
      </c>
      <c r="I180" s="91">
        <f>'2010-2022_9bis'!I180+'2010-2022_9ter'!I180</f>
        <v>0</v>
      </c>
      <c r="J180" s="92">
        <f>'2010-2022_9bis'!J180+'2010-2022_9ter'!J180</f>
        <v>0</v>
      </c>
      <c r="K180" s="92">
        <f>'2010-2022_9bis'!K180+'2010-2022_9ter'!K180</f>
        <v>0</v>
      </c>
      <c r="L180" s="92">
        <f>'2010-2022_9bis'!L180+'2010-2022_9ter'!L180</f>
        <v>0</v>
      </c>
      <c r="M180" s="92">
        <f>'2010-2022_9bis'!M180+'2010-2022_9ter'!M180</f>
        <v>0</v>
      </c>
      <c r="N180" s="92">
        <v>0</v>
      </c>
      <c r="O180" s="174">
        <f>'2022_Tot_Mois-Maand'!O179</f>
        <v>1</v>
      </c>
      <c r="P180" s="10"/>
      <c r="Q180" s="60" t="s">
        <v>33</v>
      </c>
      <c r="R180" s="61" t="s">
        <v>34</v>
      </c>
      <c r="S180" s="62" t="s">
        <v>35</v>
      </c>
    </row>
    <row r="181" spans="1:19" ht="15" customHeight="1" x14ac:dyDescent="0.2">
      <c r="A181" s="118" t="s">
        <v>792</v>
      </c>
      <c r="B181" s="119" t="s">
        <v>133</v>
      </c>
      <c r="C181" s="96">
        <f>'2010-2022_9bis'!C181+'2010-2022_9ter'!C181+'2010-2014_9alinéa3'!C180</f>
        <v>0</v>
      </c>
      <c r="D181" s="70">
        <f>'2010-2022_9bis'!D181+'2010-2022_9ter'!D181+'2010-2014_9alinéa3'!D180</f>
        <v>0</v>
      </c>
      <c r="E181" s="70">
        <f>'2010-2022_9bis'!E181+'2010-2022_9ter'!E181+'2010-2014_9alinéa3'!E180</f>
        <v>0</v>
      </c>
      <c r="F181" s="70">
        <f>'2010-2022_9bis'!F181+'2010-2022_9ter'!F181+'2010-2014_9alinéa3'!F180</f>
        <v>0</v>
      </c>
      <c r="G181" s="70">
        <f>'2010-2022_9bis'!G181+'2010-2022_9ter'!G181+'2010-2014_9alinéa3'!G180</f>
        <v>0</v>
      </c>
      <c r="H181" s="70">
        <f>'2010-2022_9bis'!H181+'2010-2022_9ter'!H181</f>
        <v>1</v>
      </c>
      <c r="I181" s="70">
        <f>'2010-2022_9bis'!I181+'2010-2022_9ter'!I181</f>
        <v>0</v>
      </c>
      <c r="J181" s="40">
        <f>'2010-2022_9bis'!J181+'2010-2022_9ter'!J181</f>
        <v>0</v>
      </c>
      <c r="K181" s="40">
        <f>'2010-2022_9bis'!K181+'2010-2022_9ter'!K181</f>
        <v>1</v>
      </c>
      <c r="L181" s="40">
        <f>'2010-2022_9bis'!L181+'2010-2022_9ter'!L181</f>
        <v>0</v>
      </c>
      <c r="M181" s="40">
        <f>'2010-2022_9bis'!M181+'2010-2022_9ter'!M181</f>
        <v>0</v>
      </c>
      <c r="N181" s="40">
        <v>0</v>
      </c>
      <c r="O181" s="175">
        <f>'2022_Tot_Mois-Maand'!O180</f>
        <v>0</v>
      </c>
      <c r="P181" s="10"/>
      <c r="Q181" s="60" t="s">
        <v>755</v>
      </c>
      <c r="R181" s="61" t="s">
        <v>131</v>
      </c>
      <c r="S181" s="62" t="s">
        <v>132</v>
      </c>
    </row>
    <row r="182" spans="1:19" ht="15" customHeight="1" x14ac:dyDescent="0.2">
      <c r="A182" s="94" t="s">
        <v>793</v>
      </c>
      <c r="B182" s="95" t="s">
        <v>218</v>
      </c>
      <c r="C182" s="96">
        <f>'2010-2022_9bis'!C182+'2010-2022_9ter'!C182+'2010-2014_9alinéa3'!C181</f>
        <v>0</v>
      </c>
      <c r="D182" s="70">
        <f>'2010-2022_9bis'!D182+'2010-2022_9ter'!D182+'2010-2014_9alinéa3'!D181</f>
        <v>0</v>
      </c>
      <c r="E182" s="70">
        <f>'2010-2022_9bis'!E182+'2010-2022_9ter'!E182+'2010-2014_9alinéa3'!E181</f>
        <v>1</v>
      </c>
      <c r="F182" s="70">
        <f>'2010-2022_9bis'!F182+'2010-2022_9ter'!F182+'2010-2014_9alinéa3'!F181</f>
        <v>0</v>
      </c>
      <c r="G182" s="70">
        <f>'2010-2022_9bis'!G182+'2010-2022_9ter'!G182+'2010-2014_9alinéa3'!G181</f>
        <v>0</v>
      </c>
      <c r="H182" s="70">
        <f>'2010-2022_9bis'!H182+'2010-2022_9ter'!H182</f>
        <v>0</v>
      </c>
      <c r="I182" s="70">
        <f>'2010-2022_9bis'!I182+'2010-2022_9ter'!I182</f>
        <v>0</v>
      </c>
      <c r="J182" s="40">
        <f>'2010-2022_9bis'!J182+'2010-2022_9ter'!J182</f>
        <v>0</v>
      </c>
      <c r="K182" s="40">
        <f>'2010-2022_9bis'!K182+'2010-2022_9ter'!K182</f>
        <v>0</v>
      </c>
      <c r="L182" s="40">
        <f>'2010-2022_9bis'!L182+'2010-2022_9ter'!L182</f>
        <v>0</v>
      </c>
      <c r="M182" s="40">
        <f>'2010-2022_9bis'!M182+'2010-2022_9ter'!M182</f>
        <v>0</v>
      </c>
      <c r="N182" s="40">
        <v>0</v>
      </c>
      <c r="O182" s="175">
        <f>'2022_Tot_Mois-Maand'!O181</f>
        <v>0</v>
      </c>
      <c r="P182" s="10"/>
      <c r="Q182" s="60" t="s">
        <v>216</v>
      </c>
      <c r="R182" s="61" t="s">
        <v>217</v>
      </c>
      <c r="S182" s="62" t="s">
        <v>216</v>
      </c>
    </row>
    <row r="183" spans="1:19" ht="15" customHeight="1" x14ac:dyDescent="0.2">
      <c r="A183" s="94" t="s">
        <v>334</v>
      </c>
      <c r="B183" s="95" t="s">
        <v>335</v>
      </c>
      <c r="C183" s="96">
        <f>'2010-2022_9bis'!C183+'2010-2022_9ter'!C183+'2010-2014_9alinéa3'!C182</f>
        <v>1</v>
      </c>
      <c r="D183" s="70">
        <f>'2010-2022_9bis'!D183+'2010-2022_9ter'!D183+'2010-2014_9alinéa3'!D182</f>
        <v>4</v>
      </c>
      <c r="E183" s="70">
        <f>'2010-2022_9bis'!E183+'2010-2022_9ter'!E183+'2010-2014_9alinéa3'!E182</f>
        <v>0</v>
      </c>
      <c r="F183" s="70">
        <f>'2010-2022_9bis'!F183+'2010-2022_9ter'!F183+'2010-2014_9alinéa3'!F182</f>
        <v>0</v>
      </c>
      <c r="G183" s="70">
        <f>'2010-2022_9bis'!G183+'2010-2022_9ter'!G183+'2010-2014_9alinéa3'!G182</f>
        <v>0</v>
      </c>
      <c r="H183" s="70">
        <f>'2010-2022_9bis'!H183+'2010-2022_9ter'!H183</f>
        <v>0</v>
      </c>
      <c r="I183" s="70">
        <f>'2010-2022_9bis'!I183+'2010-2022_9ter'!I183</f>
        <v>0</v>
      </c>
      <c r="J183" s="40">
        <f>'2010-2022_9bis'!J183+'2010-2022_9ter'!J183</f>
        <v>0</v>
      </c>
      <c r="K183" s="40">
        <f>'2010-2022_9bis'!K183+'2010-2022_9ter'!K183</f>
        <v>0</v>
      </c>
      <c r="L183" s="40">
        <f>'2010-2022_9bis'!L183+'2010-2022_9ter'!L183</f>
        <v>0</v>
      </c>
      <c r="M183" s="40">
        <f>'2010-2022_9bis'!M183+'2010-2022_9ter'!M183</f>
        <v>0</v>
      </c>
      <c r="N183" s="40">
        <v>0</v>
      </c>
      <c r="O183" s="175">
        <f>'2022_Tot_Mois-Maand'!O182</f>
        <v>0</v>
      </c>
      <c r="P183" s="10"/>
      <c r="Q183" s="60" t="s">
        <v>334</v>
      </c>
      <c r="R183" s="61" t="s">
        <v>334</v>
      </c>
      <c r="S183" s="62" t="s">
        <v>334</v>
      </c>
    </row>
    <row r="184" spans="1:19" ht="15" customHeight="1" x14ac:dyDescent="0.2">
      <c r="A184" s="94" t="s">
        <v>794</v>
      </c>
      <c r="B184" s="95" t="s">
        <v>398</v>
      </c>
      <c r="C184" s="96">
        <f>'2010-2022_9bis'!C184+'2010-2022_9ter'!C184+'2010-2014_9alinéa3'!C183</f>
        <v>0</v>
      </c>
      <c r="D184" s="70">
        <f>'2010-2022_9bis'!D184+'2010-2022_9ter'!D184+'2010-2014_9alinéa3'!D183</f>
        <v>0</v>
      </c>
      <c r="E184" s="70">
        <f>'2010-2022_9bis'!E184+'2010-2022_9ter'!E184+'2010-2014_9alinéa3'!E183</f>
        <v>0</v>
      </c>
      <c r="F184" s="70">
        <f>'2010-2022_9bis'!F184+'2010-2022_9ter'!F184+'2010-2014_9alinéa3'!F183</f>
        <v>0</v>
      </c>
      <c r="G184" s="70">
        <f>'2010-2022_9bis'!G184+'2010-2022_9ter'!G184+'2010-2014_9alinéa3'!G183</f>
        <v>0</v>
      </c>
      <c r="H184" s="70">
        <f>'2010-2022_9bis'!H184+'2010-2022_9ter'!H184</f>
        <v>0</v>
      </c>
      <c r="I184" s="70">
        <f>'2010-2022_9bis'!I184+'2010-2022_9ter'!I184</f>
        <v>0</v>
      </c>
      <c r="J184" s="40">
        <f>'2010-2022_9bis'!J184+'2010-2022_9ter'!J184</f>
        <v>0</v>
      </c>
      <c r="K184" s="40">
        <f>'2010-2022_9bis'!K184+'2010-2022_9ter'!K184</f>
        <v>0</v>
      </c>
      <c r="L184" s="40">
        <f>'2010-2022_9bis'!L184+'2010-2022_9ter'!L184</f>
        <v>0</v>
      </c>
      <c r="M184" s="40">
        <f>'2010-2022_9bis'!M184+'2010-2022_9ter'!M184</f>
        <v>0</v>
      </c>
      <c r="N184" s="40">
        <v>0</v>
      </c>
      <c r="O184" s="175">
        <f>'2022_Tot_Mois-Maand'!O183</f>
        <v>0</v>
      </c>
      <c r="P184" s="10"/>
      <c r="Q184" s="60" t="s">
        <v>756</v>
      </c>
      <c r="R184" s="61" t="s">
        <v>396</v>
      </c>
      <c r="S184" s="62" t="s">
        <v>397</v>
      </c>
    </row>
    <row r="185" spans="1:19" ht="15" customHeight="1" x14ac:dyDescent="0.2">
      <c r="A185" s="94" t="s">
        <v>795</v>
      </c>
      <c r="B185" s="95" t="s">
        <v>224</v>
      </c>
      <c r="C185" s="96">
        <f>'2010-2022_9bis'!C185+'2010-2022_9ter'!C185+'2010-2014_9alinéa3'!C184</f>
        <v>1</v>
      </c>
      <c r="D185" s="70">
        <f>'2010-2022_9bis'!D185+'2010-2022_9ter'!D185+'2010-2014_9alinéa3'!D184</f>
        <v>1</v>
      </c>
      <c r="E185" s="70">
        <f>'2010-2022_9bis'!E185+'2010-2022_9ter'!E185+'2010-2014_9alinéa3'!E184</f>
        <v>0</v>
      </c>
      <c r="F185" s="70">
        <f>'2010-2022_9bis'!F185+'2010-2022_9ter'!F185+'2010-2014_9alinéa3'!F184</f>
        <v>0</v>
      </c>
      <c r="G185" s="70">
        <f>'2010-2022_9bis'!G185+'2010-2022_9ter'!G185+'2010-2014_9alinéa3'!G184</f>
        <v>0</v>
      </c>
      <c r="H185" s="70">
        <f>'2010-2022_9bis'!H185+'2010-2022_9ter'!H185</f>
        <v>0</v>
      </c>
      <c r="I185" s="70">
        <f>'2010-2022_9bis'!I185+'2010-2022_9ter'!I185</f>
        <v>0</v>
      </c>
      <c r="J185" s="40">
        <f>'2010-2022_9bis'!J185+'2010-2022_9ter'!J185</f>
        <v>0</v>
      </c>
      <c r="K185" s="40">
        <f>'2010-2022_9bis'!K185+'2010-2022_9ter'!K185</f>
        <v>0</v>
      </c>
      <c r="L185" s="40">
        <f>'2010-2022_9bis'!L185+'2010-2022_9ter'!L185</f>
        <v>0</v>
      </c>
      <c r="M185" s="40">
        <f>'2010-2022_9bis'!M185+'2010-2022_9ter'!M185</f>
        <v>0</v>
      </c>
      <c r="N185" s="40">
        <v>0</v>
      </c>
      <c r="O185" s="175">
        <f>'2022_Tot_Mois-Maand'!O184</f>
        <v>0</v>
      </c>
      <c r="P185" s="10"/>
      <c r="Q185" s="60" t="s">
        <v>757</v>
      </c>
      <c r="R185" s="61" t="s">
        <v>223</v>
      </c>
      <c r="S185" s="62" t="s">
        <v>758</v>
      </c>
    </row>
    <row r="186" spans="1:19" ht="15" customHeight="1" x14ac:dyDescent="0.2">
      <c r="A186" s="94" t="s">
        <v>456</v>
      </c>
      <c r="B186" s="95" t="s">
        <v>457</v>
      </c>
      <c r="C186" s="96">
        <f>'2010-2022_9bis'!C186+'2010-2022_9ter'!C186+'2010-2014_9alinéa3'!C185</f>
        <v>0</v>
      </c>
      <c r="D186" s="70">
        <f>'2010-2022_9bis'!D186+'2010-2022_9ter'!D186+'2010-2014_9alinéa3'!D185</f>
        <v>2</v>
      </c>
      <c r="E186" s="70">
        <f>'2010-2022_9bis'!E186+'2010-2022_9ter'!E186+'2010-2014_9alinéa3'!E185</f>
        <v>1</v>
      </c>
      <c r="F186" s="70">
        <f>'2010-2022_9bis'!F186+'2010-2022_9ter'!F186+'2010-2014_9alinéa3'!F185</f>
        <v>0</v>
      </c>
      <c r="G186" s="70">
        <f>'2010-2022_9bis'!G186+'2010-2022_9ter'!G186+'2010-2014_9alinéa3'!G185</f>
        <v>0</v>
      </c>
      <c r="H186" s="70">
        <f>'2010-2022_9bis'!H186+'2010-2022_9ter'!H186</f>
        <v>46</v>
      </c>
      <c r="I186" s="70">
        <f>'2010-2022_9bis'!I186+'2010-2022_9ter'!I186</f>
        <v>0</v>
      </c>
      <c r="J186" s="40">
        <f>'2010-2022_9bis'!J186+'2010-2022_9ter'!J186</f>
        <v>0</v>
      </c>
      <c r="K186" s="40">
        <f>'2010-2022_9bis'!K186+'2010-2022_9ter'!K186</f>
        <v>0</v>
      </c>
      <c r="L186" s="40">
        <f>'2010-2022_9bis'!L186+'2010-2022_9ter'!L186</f>
        <v>0</v>
      </c>
      <c r="M186" s="40">
        <f>'2010-2022_9bis'!M186+'2010-2022_9ter'!M186</f>
        <v>0</v>
      </c>
      <c r="N186" s="40">
        <v>0</v>
      </c>
      <c r="O186" s="175">
        <f>'2022_Tot_Mois-Maand'!O185</f>
        <v>0</v>
      </c>
      <c r="P186" s="10"/>
      <c r="Q186" s="60" t="s">
        <v>456</v>
      </c>
      <c r="R186" s="61" t="s">
        <v>456</v>
      </c>
      <c r="S186" s="62" t="s">
        <v>456</v>
      </c>
    </row>
    <row r="187" spans="1:19" ht="15" customHeight="1" x14ac:dyDescent="0.2">
      <c r="A187" s="118" t="s">
        <v>796</v>
      </c>
      <c r="B187" s="119" t="s">
        <v>461</v>
      </c>
      <c r="C187" s="96">
        <f>'2010-2022_9bis'!C187+'2010-2022_9ter'!C187+'2010-2014_9alinéa3'!C186</f>
        <v>0</v>
      </c>
      <c r="D187" s="70">
        <f>'2010-2022_9bis'!D187+'2010-2022_9ter'!D187+'2010-2014_9alinéa3'!D186</f>
        <v>0</v>
      </c>
      <c r="E187" s="70">
        <f>'2010-2022_9bis'!E187+'2010-2022_9ter'!E187+'2010-2014_9alinéa3'!E186</f>
        <v>0</v>
      </c>
      <c r="F187" s="70">
        <f>'2010-2022_9bis'!F187+'2010-2022_9ter'!F187+'2010-2014_9alinéa3'!F186</f>
        <v>0</v>
      </c>
      <c r="G187" s="70">
        <f>'2010-2022_9bis'!G187+'2010-2022_9ter'!G187+'2010-2014_9alinéa3'!G186</f>
        <v>0</v>
      </c>
      <c r="H187" s="70">
        <f>'2010-2022_9bis'!H187+'2010-2022_9ter'!H187</f>
        <v>0</v>
      </c>
      <c r="I187" s="70">
        <f>'2010-2022_9bis'!I187+'2010-2022_9ter'!I187</f>
        <v>0</v>
      </c>
      <c r="J187" s="40">
        <f>'2010-2022_9bis'!J187+'2010-2022_9ter'!J187</f>
        <v>0</v>
      </c>
      <c r="K187" s="40">
        <f>'2010-2022_9bis'!K187+'2010-2022_9ter'!K187</f>
        <v>0</v>
      </c>
      <c r="L187" s="40">
        <f>'2010-2022_9bis'!L187+'2010-2022_9ter'!L187</f>
        <v>0</v>
      </c>
      <c r="M187" s="40">
        <f>'2010-2022_9bis'!M187+'2010-2022_9ter'!M187</f>
        <v>0</v>
      </c>
      <c r="N187" s="40">
        <v>0</v>
      </c>
      <c r="O187" s="175">
        <f>'2022_Tot_Mois-Maand'!O186</f>
        <v>0</v>
      </c>
      <c r="P187" s="10"/>
      <c r="Q187" s="60" t="s">
        <v>458</v>
      </c>
      <c r="R187" s="61" t="s">
        <v>459</v>
      </c>
      <c r="S187" s="62" t="s">
        <v>460</v>
      </c>
    </row>
    <row r="188" spans="1:19" ht="15" customHeight="1" x14ac:dyDescent="0.2">
      <c r="A188" s="94" t="s">
        <v>475</v>
      </c>
      <c r="B188" s="95" t="s">
        <v>477</v>
      </c>
      <c r="C188" s="96">
        <f>'2010-2022_9bis'!C188+'2010-2022_9ter'!C188+'2010-2014_9alinéa3'!C187</f>
        <v>0</v>
      </c>
      <c r="D188" s="70">
        <f>'2010-2022_9bis'!D188+'2010-2022_9ter'!D188+'2010-2014_9alinéa3'!D187</f>
        <v>0</v>
      </c>
      <c r="E188" s="70">
        <f>'2010-2022_9bis'!E188+'2010-2022_9ter'!E188+'2010-2014_9alinéa3'!E187</f>
        <v>1</v>
      </c>
      <c r="F188" s="70">
        <f>'2010-2022_9bis'!F188+'2010-2022_9ter'!F188+'2010-2014_9alinéa3'!F187</f>
        <v>0</v>
      </c>
      <c r="G188" s="70">
        <f>'2010-2022_9bis'!G188+'2010-2022_9ter'!G188+'2010-2014_9alinéa3'!G187</f>
        <v>0</v>
      </c>
      <c r="H188" s="70">
        <f>'2010-2022_9bis'!H188+'2010-2022_9ter'!H188</f>
        <v>23</v>
      </c>
      <c r="I188" s="70">
        <f>'2010-2022_9bis'!I188+'2010-2022_9ter'!I188</f>
        <v>0</v>
      </c>
      <c r="J188" s="40">
        <f>'2010-2022_9bis'!J188+'2010-2022_9ter'!J188</f>
        <v>0</v>
      </c>
      <c r="K188" s="40">
        <f>'2010-2022_9bis'!K188+'2010-2022_9ter'!K188</f>
        <v>0</v>
      </c>
      <c r="L188" s="40">
        <f>'2010-2022_9bis'!L188+'2010-2022_9ter'!L188</f>
        <v>0</v>
      </c>
      <c r="M188" s="40">
        <f>'2010-2022_9bis'!M188+'2010-2022_9ter'!M188</f>
        <v>0</v>
      </c>
      <c r="N188" s="40">
        <v>0</v>
      </c>
      <c r="O188" s="175">
        <f>'2022_Tot_Mois-Maand'!O187</f>
        <v>0</v>
      </c>
      <c r="P188" s="10"/>
      <c r="Q188" s="60" t="s">
        <v>476</v>
      </c>
      <c r="R188" s="61" t="s">
        <v>476</v>
      </c>
      <c r="S188" s="62" t="s">
        <v>476</v>
      </c>
    </row>
    <row r="189" spans="1:19" ht="15" customHeight="1" x14ac:dyDescent="0.2">
      <c r="A189" s="94" t="s">
        <v>797</v>
      </c>
      <c r="B189" s="95" t="s">
        <v>480</v>
      </c>
      <c r="C189" s="96">
        <f>'2010-2022_9bis'!C189+'2010-2022_9ter'!C189+'2010-2014_9alinéa3'!C188</f>
        <v>0</v>
      </c>
      <c r="D189" s="70">
        <f>'2010-2022_9bis'!D189+'2010-2022_9ter'!D189+'2010-2014_9alinéa3'!D188</f>
        <v>0</v>
      </c>
      <c r="E189" s="70">
        <f>'2010-2022_9bis'!E189+'2010-2022_9ter'!E189+'2010-2014_9alinéa3'!E188</f>
        <v>0</v>
      </c>
      <c r="F189" s="70">
        <f>'2010-2022_9bis'!F189+'2010-2022_9ter'!F189+'2010-2014_9alinéa3'!F188</f>
        <v>0</v>
      </c>
      <c r="G189" s="70">
        <f>'2010-2022_9bis'!G189+'2010-2022_9ter'!G189+'2010-2014_9alinéa3'!G188</f>
        <v>0</v>
      </c>
      <c r="H189" s="70">
        <f>'2010-2022_9bis'!H189+'2010-2022_9ter'!H189</f>
        <v>0</v>
      </c>
      <c r="I189" s="70">
        <f>'2010-2022_9bis'!I189+'2010-2022_9ter'!I189</f>
        <v>2</v>
      </c>
      <c r="J189" s="40">
        <f>'2010-2022_9bis'!J189+'2010-2022_9ter'!J189</f>
        <v>0</v>
      </c>
      <c r="K189" s="40">
        <f>'2010-2022_9bis'!K189+'2010-2022_9ter'!K189</f>
        <v>0</v>
      </c>
      <c r="L189" s="40">
        <f>'2010-2022_9bis'!L189+'2010-2022_9ter'!L189</f>
        <v>0</v>
      </c>
      <c r="M189" s="40">
        <f>'2010-2022_9bis'!M189+'2010-2022_9ter'!M189</f>
        <v>0</v>
      </c>
      <c r="N189" s="40">
        <v>0</v>
      </c>
      <c r="O189" s="175">
        <f>'2022_Tot_Mois-Maand'!O188</f>
        <v>2</v>
      </c>
      <c r="P189" s="10"/>
      <c r="Q189" s="60" t="s">
        <v>759</v>
      </c>
      <c r="R189" s="61" t="s">
        <v>478</v>
      </c>
      <c r="S189" s="62" t="s">
        <v>479</v>
      </c>
    </row>
    <row r="190" spans="1:19" ht="15" customHeight="1" x14ac:dyDescent="0.2">
      <c r="A190" s="118" t="s">
        <v>638</v>
      </c>
      <c r="B190" s="119" t="s">
        <v>639</v>
      </c>
      <c r="C190" s="96">
        <f>'2010-2022_9bis'!C190+'2010-2022_9ter'!C190+'2010-2014_9alinéa3'!C189</f>
        <v>0</v>
      </c>
      <c r="D190" s="70">
        <f>'2010-2022_9bis'!D190+'2010-2022_9ter'!D190+'2010-2014_9alinéa3'!D189</f>
        <v>0</v>
      </c>
      <c r="E190" s="70">
        <f>'2010-2022_9bis'!E190+'2010-2022_9ter'!E190+'2010-2014_9alinéa3'!E189</f>
        <v>1</v>
      </c>
      <c r="F190" s="70">
        <f>'2010-2022_9bis'!F190+'2010-2022_9ter'!F190+'2010-2014_9alinéa3'!F189</f>
        <v>0</v>
      </c>
      <c r="G190" s="70">
        <f>'2010-2022_9bis'!G190+'2010-2022_9ter'!G190+'2010-2014_9alinéa3'!G189</f>
        <v>0</v>
      </c>
      <c r="H190" s="70">
        <f>'2010-2022_9bis'!H190+'2010-2022_9ter'!H190</f>
        <v>0</v>
      </c>
      <c r="I190" s="70">
        <f>'2010-2022_9bis'!I190+'2010-2022_9ter'!I190</f>
        <v>0</v>
      </c>
      <c r="J190" s="40">
        <f>'2010-2022_9bis'!J190+'2010-2022_9ter'!J190</f>
        <v>0</v>
      </c>
      <c r="K190" s="40">
        <f>'2010-2022_9bis'!K190+'2010-2022_9ter'!K190</f>
        <v>0</v>
      </c>
      <c r="L190" s="40">
        <f>'2010-2022_9bis'!L190+'2010-2022_9ter'!L190</f>
        <v>0</v>
      </c>
      <c r="M190" s="40">
        <f>'2010-2022_9bis'!M190+'2010-2022_9ter'!M190</f>
        <v>0</v>
      </c>
      <c r="N190" s="40">
        <v>0</v>
      </c>
      <c r="O190" s="175">
        <f>'2022_Tot_Mois-Maand'!O189</f>
        <v>0</v>
      </c>
      <c r="P190" s="10"/>
      <c r="Q190" s="60" t="s">
        <v>638</v>
      </c>
      <c r="R190" s="61" t="s">
        <v>638</v>
      </c>
      <c r="S190" s="62" t="s">
        <v>638</v>
      </c>
    </row>
    <row r="191" spans="1:19" ht="15" customHeight="1" x14ac:dyDescent="0.2">
      <c r="A191" s="118" t="s">
        <v>798</v>
      </c>
      <c r="B191" s="119" t="s">
        <v>525</v>
      </c>
      <c r="C191" s="96">
        <f>'2010-2022_9bis'!C191+'2010-2022_9ter'!C191+'2010-2014_9alinéa3'!C190</f>
        <v>0</v>
      </c>
      <c r="D191" s="70">
        <f>'2010-2022_9bis'!D191+'2010-2022_9ter'!D191+'2010-2014_9alinéa3'!D190</f>
        <v>0</v>
      </c>
      <c r="E191" s="70">
        <f>'2010-2022_9bis'!E191+'2010-2022_9ter'!E191+'2010-2014_9alinéa3'!E190</f>
        <v>0</v>
      </c>
      <c r="F191" s="70">
        <f>'2010-2022_9bis'!F191+'2010-2022_9ter'!F191+'2010-2014_9alinéa3'!F190</f>
        <v>0</v>
      </c>
      <c r="G191" s="70">
        <f>'2010-2022_9bis'!G191+'2010-2022_9ter'!G191+'2010-2014_9alinéa3'!G190</f>
        <v>0</v>
      </c>
      <c r="H191" s="70">
        <f>'2010-2022_9bis'!H191+'2010-2022_9ter'!H191</f>
        <v>0</v>
      </c>
      <c r="I191" s="70">
        <f>'2010-2022_9bis'!I191+'2010-2022_9ter'!I191</f>
        <v>0</v>
      </c>
      <c r="J191" s="40">
        <f>'2010-2022_9bis'!J191+'2010-2022_9ter'!J191</f>
        <v>0</v>
      </c>
      <c r="K191" s="40">
        <f>'2010-2022_9bis'!K191+'2010-2022_9ter'!K191</f>
        <v>0</v>
      </c>
      <c r="L191" s="40">
        <f>'2010-2022_9bis'!L191+'2010-2022_9ter'!L191</f>
        <v>0</v>
      </c>
      <c r="M191" s="40">
        <f>'2010-2022_9bis'!M191+'2010-2022_9ter'!M191</f>
        <v>0</v>
      </c>
      <c r="N191" s="40">
        <v>0</v>
      </c>
      <c r="O191" s="175">
        <f>'2022_Tot_Mois-Maand'!O190</f>
        <v>0</v>
      </c>
      <c r="P191" s="10"/>
      <c r="Q191" s="60" t="s">
        <v>522</v>
      </c>
      <c r="R191" s="61" t="s">
        <v>523</v>
      </c>
      <c r="S191" s="62" t="s">
        <v>524</v>
      </c>
    </row>
    <row r="192" spans="1:19" ht="15" customHeight="1" x14ac:dyDescent="0.2">
      <c r="A192" s="94" t="s">
        <v>590</v>
      </c>
      <c r="B192" s="95" t="s">
        <v>591</v>
      </c>
      <c r="C192" s="96">
        <f>'2010-2022_9bis'!C192+'2010-2022_9ter'!C192+'2010-2014_9alinéa3'!C191</f>
        <v>0</v>
      </c>
      <c r="D192" s="70">
        <f>'2010-2022_9bis'!D192+'2010-2022_9ter'!D192+'2010-2014_9alinéa3'!D191</f>
        <v>0</v>
      </c>
      <c r="E192" s="70">
        <f>'2010-2022_9bis'!E192+'2010-2022_9ter'!E192+'2010-2014_9alinéa3'!E191</f>
        <v>6</v>
      </c>
      <c r="F192" s="70">
        <f>'2010-2022_9bis'!F192+'2010-2022_9ter'!F192+'2010-2014_9alinéa3'!F191</f>
        <v>0</v>
      </c>
      <c r="G192" s="70">
        <f>'2010-2022_9bis'!G192+'2010-2022_9ter'!G192+'2010-2014_9alinéa3'!G191</f>
        <v>0</v>
      </c>
      <c r="H192" s="70">
        <f>'2010-2022_9bis'!H192+'2010-2022_9ter'!H192</f>
        <v>0</v>
      </c>
      <c r="I192" s="70">
        <f>'2010-2022_9bis'!I192+'2010-2022_9ter'!I192</f>
        <v>0</v>
      </c>
      <c r="J192" s="40">
        <f>'2010-2022_9bis'!J192+'2010-2022_9ter'!J192</f>
        <v>0</v>
      </c>
      <c r="K192" s="40">
        <f>'2010-2022_9bis'!K192+'2010-2022_9ter'!K192</f>
        <v>0</v>
      </c>
      <c r="L192" s="40">
        <f>'2010-2022_9bis'!L192+'2010-2022_9ter'!L192</f>
        <v>0</v>
      </c>
      <c r="M192" s="40">
        <f>'2010-2022_9bis'!M192+'2010-2022_9ter'!M192</f>
        <v>0</v>
      </c>
      <c r="N192" s="40">
        <v>0</v>
      </c>
      <c r="O192" s="175">
        <f>'2022_Tot_Mois-Maand'!O191</f>
        <v>0</v>
      </c>
      <c r="P192" s="10"/>
      <c r="Q192" s="60" t="s">
        <v>590</v>
      </c>
      <c r="R192" s="61" t="s">
        <v>590</v>
      </c>
      <c r="S192" s="62" t="s">
        <v>590</v>
      </c>
    </row>
    <row r="193" spans="1:19" ht="15" customHeight="1" x14ac:dyDescent="0.2">
      <c r="A193" s="94" t="s">
        <v>606</v>
      </c>
      <c r="B193" s="95" t="s">
        <v>607</v>
      </c>
      <c r="C193" s="96">
        <f>'2010-2022_9bis'!C193+'2010-2022_9ter'!C193+'2010-2014_9alinéa3'!C192</f>
        <v>3</v>
      </c>
      <c r="D193" s="70">
        <f>'2010-2022_9bis'!D193+'2010-2022_9ter'!D193+'2010-2014_9alinéa3'!D192</f>
        <v>4</v>
      </c>
      <c r="E193" s="70">
        <f>'2010-2022_9bis'!E193+'2010-2022_9ter'!E193+'2010-2014_9alinéa3'!E192</f>
        <v>2</v>
      </c>
      <c r="F193" s="70">
        <f>'2010-2022_9bis'!F193+'2010-2022_9ter'!F193+'2010-2014_9alinéa3'!F192</f>
        <v>1</v>
      </c>
      <c r="G193" s="70">
        <f>'2010-2022_9bis'!G193+'2010-2022_9ter'!G193+'2010-2014_9alinéa3'!G192</f>
        <v>0</v>
      </c>
      <c r="H193" s="70">
        <f>'2010-2022_9bis'!H193+'2010-2022_9ter'!H193</f>
        <v>205</v>
      </c>
      <c r="I193" s="70">
        <f>'2010-2022_9bis'!I193+'2010-2022_9ter'!I193</f>
        <v>0</v>
      </c>
      <c r="J193" s="40">
        <f>'2010-2022_9bis'!J193+'2010-2022_9ter'!J193</f>
        <v>0</v>
      </c>
      <c r="K193" s="40">
        <f>'2010-2022_9bis'!K193+'2010-2022_9ter'!K193</f>
        <v>0</v>
      </c>
      <c r="L193" s="40">
        <f>'2010-2022_9bis'!L193+'2010-2022_9ter'!L193</f>
        <v>1</v>
      </c>
      <c r="M193" s="40">
        <f>'2010-2022_9bis'!M193+'2010-2022_9ter'!M193</f>
        <v>0</v>
      </c>
      <c r="N193" s="40">
        <v>0</v>
      </c>
      <c r="O193" s="175">
        <f>'2022_Tot_Mois-Maand'!O192</f>
        <v>0</v>
      </c>
      <c r="P193" s="10"/>
      <c r="Q193" s="60" t="s">
        <v>606</v>
      </c>
      <c r="R193" s="61" t="s">
        <v>606</v>
      </c>
      <c r="S193" s="62" t="s">
        <v>606</v>
      </c>
    </row>
    <row r="194" spans="1:19" ht="15" customHeight="1" thickBot="1" x14ac:dyDescent="0.25">
      <c r="A194" s="122" t="s">
        <v>636</v>
      </c>
      <c r="B194" s="123" t="s">
        <v>637</v>
      </c>
      <c r="C194" s="100">
        <f>'2010-2022_9bis'!C194+'2010-2022_9ter'!C194+'2010-2014_9alinéa3'!C193</f>
        <v>0</v>
      </c>
      <c r="D194" s="101">
        <f>'2010-2022_9bis'!D194+'2010-2022_9ter'!D194+'2010-2014_9alinéa3'!D193</f>
        <v>5</v>
      </c>
      <c r="E194" s="101">
        <f>'2010-2022_9bis'!E194+'2010-2022_9ter'!E194+'2010-2014_9alinéa3'!E193</f>
        <v>5</v>
      </c>
      <c r="F194" s="101">
        <f>'2010-2022_9bis'!F194+'2010-2022_9ter'!F194+'2010-2014_9alinéa3'!F193</f>
        <v>0</v>
      </c>
      <c r="G194" s="101">
        <f>'2010-2022_9bis'!G194+'2010-2022_9ter'!G194+'2010-2014_9alinéa3'!G193</f>
        <v>0</v>
      </c>
      <c r="H194" s="101">
        <f>'2010-2022_9bis'!H194+'2010-2022_9ter'!H194</f>
        <v>7</v>
      </c>
      <c r="I194" s="101">
        <f>'2010-2022_9bis'!I194+'2010-2022_9ter'!I194</f>
        <v>0</v>
      </c>
      <c r="J194" s="102">
        <f>'2010-2022_9bis'!J194+'2010-2022_9ter'!J194</f>
        <v>0</v>
      </c>
      <c r="K194" s="102">
        <f>'2010-2022_9bis'!K194+'2010-2022_9ter'!K194</f>
        <v>0</v>
      </c>
      <c r="L194" s="102">
        <f>'2010-2022_9bis'!L194+'2010-2022_9ter'!L194</f>
        <v>0</v>
      </c>
      <c r="M194" s="102">
        <f>'2010-2022_9bis'!M194+'2010-2022_9ter'!M194</f>
        <v>0</v>
      </c>
      <c r="N194" s="102">
        <v>0</v>
      </c>
      <c r="O194" s="176">
        <f>'2022_Tot_Mois-Maand'!O193</f>
        <v>0</v>
      </c>
      <c r="P194" s="10"/>
      <c r="Q194" s="60" t="s">
        <v>636</v>
      </c>
      <c r="R194" s="61" t="s">
        <v>636</v>
      </c>
      <c r="S194" s="62" t="s">
        <v>636</v>
      </c>
    </row>
    <row r="195" spans="1:19" ht="15" customHeight="1" thickBot="1" x14ac:dyDescent="0.25">
      <c r="A195" s="84"/>
      <c r="B195" s="12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177"/>
      <c r="P195" s="10"/>
      <c r="Q195" s="60"/>
      <c r="R195" s="61"/>
      <c r="S195" s="62"/>
    </row>
    <row r="196" spans="1:19" ht="15" customHeight="1" thickBot="1" x14ac:dyDescent="0.25">
      <c r="A196" s="127" t="s">
        <v>799</v>
      </c>
      <c r="B196" s="128" t="s">
        <v>644</v>
      </c>
      <c r="C196" s="106">
        <f>'2010-2022_9bis'!C196+'2010-2022_9ter'!C196+'2010-2014_9alinéa3'!C195</f>
        <v>3</v>
      </c>
      <c r="D196" s="107">
        <f>'2010-2022_9bis'!D196+'2010-2022_9ter'!D196+'2010-2014_9alinéa3'!D195</f>
        <v>4</v>
      </c>
      <c r="E196" s="107">
        <f>'2010-2022_9bis'!E196+'2010-2022_9ter'!E196+'2010-2014_9alinéa3'!E195</f>
        <v>9</v>
      </c>
      <c r="F196" s="107">
        <f>'2010-2022_9bis'!F196+'2010-2022_9ter'!F196+'2010-2014_9alinéa3'!F195</f>
        <v>0</v>
      </c>
      <c r="G196" s="107">
        <f>'2010-2022_9bis'!G196+'2010-2022_9ter'!G196+'2010-2014_9alinéa3'!G195</f>
        <v>0</v>
      </c>
      <c r="H196" s="107">
        <f>'2010-2022_9bis'!H196+'2010-2022_9ter'!H196</f>
        <v>31</v>
      </c>
      <c r="I196" s="107">
        <f>'2010-2022_9bis'!I196+'2010-2022_9ter'!I196</f>
        <v>9</v>
      </c>
      <c r="J196" s="108">
        <f>'2010-2022_9bis'!J196+'2010-2022_9ter'!J196</f>
        <v>0</v>
      </c>
      <c r="K196" s="108">
        <f>'2010-2022_9bis'!K196+'2010-2022_9ter'!K196</f>
        <v>0</v>
      </c>
      <c r="L196" s="108">
        <f>'2010-2022_9bis'!L196+'2010-2022_9ter'!L196</f>
        <v>0</v>
      </c>
      <c r="M196" s="108">
        <f>'2010-2022_9bis'!M196+'2010-2022_9ter'!M196</f>
        <v>0</v>
      </c>
      <c r="N196" s="108">
        <v>0</v>
      </c>
      <c r="O196" s="178">
        <f>'2022_Tot_Mois-Maand'!O195</f>
        <v>0</v>
      </c>
      <c r="P196" s="10"/>
      <c r="Q196" s="60" t="s">
        <v>760</v>
      </c>
      <c r="R196" s="61" t="s">
        <v>643</v>
      </c>
      <c r="S196" s="62" t="s">
        <v>761</v>
      </c>
    </row>
    <row r="197" spans="1:19" ht="15" customHeight="1" thickBot="1" x14ac:dyDescent="0.25">
      <c r="A197" s="84"/>
      <c r="B197" s="12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177"/>
      <c r="P197" s="10"/>
      <c r="Q197" s="60"/>
      <c r="R197" s="61"/>
      <c r="S197" s="62"/>
    </row>
    <row r="198" spans="1:19" ht="15" customHeight="1" x14ac:dyDescent="0.2">
      <c r="A198" s="110" t="s">
        <v>800</v>
      </c>
      <c r="B198" s="111" t="s">
        <v>642</v>
      </c>
      <c r="C198" s="90">
        <f>'2010-2022_9bis'!C198+'2010-2022_9ter'!C198+'2010-2014_9alinéa3'!C197</f>
        <v>13</v>
      </c>
      <c r="D198" s="91">
        <f>'2010-2022_9bis'!D198+'2010-2022_9ter'!D198+'2010-2014_9alinéa3'!D197</f>
        <v>44</v>
      </c>
      <c r="E198" s="91">
        <f>'2010-2022_9bis'!E198+'2010-2022_9ter'!E198+'2010-2014_9alinéa3'!E197</f>
        <v>43</v>
      </c>
      <c r="F198" s="91">
        <f>'2010-2022_9bis'!F198+'2010-2022_9ter'!F198+'2010-2014_9alinéa3'!F197</f>
        <v>28</v>
      </c>
      <c r="G198" s="91">
        <f>'2010-2022_9bis'!G198+'2010-2022_9ter'!G198+'2010-2014_9alinéa3'!G197</f>
        <v>20</v>
      </c>
      <c r="H198" s="91">
        <f>'2010-2022_9bis'!H198+'2010-2022_9ter'!H198</f>
        <v>0</v>
      </c>
      <c r="I198" s="91">
        <f>'2010-2022_9bis'!I198+'2010-2022_9ter'!I198</f>
        <v>8</v>
      </c>
      <c r="J198" s="92">
        <f>'2010-2022_9bis'!J198+'2010-2022_9ter'!J198</f>
        <v>39</v>
      </c>
      <c r="K198" s="92">
        <f>'2010-2022_9bis'!K198+'2010-2022_9ter'!K198</f>
        <v>13</v>
      </c>
      <c r="L198" s="92">
        <f>'2010-2022_9bis'!L198+'2010-2022_9ter'!L198</f>
        <v>14</v>
      </c>
      <c r="M198" s="92">
        <f>'2010-2022_9bis'!M198+'2010-2022_9ter'!M198</f>
        <v>21</v>
      </c>
      <c r="N198" s="92">
        <v>12</v>
      </c>
      <c r="O198" s="174">
        <f>'2022_Tot_Mois-Maand'!O197</f>
        <v>8</v>
      </c>
      <c r="P198" s="10"/>
      <c r="Q198" s="60" t="s">
        <v>703</v>
      </c>
      <c r="R198" s="61" t="s">
        <v>640</v>
      </c>
      <c r="S198" s="62" t="s">
        <v>641</v>
      </c>
    </row>
    <row r="199" spans="1:19" ht="15" customHeight="1" thickBot="1" x14ac:dyDescent="0.25">
      <c r="A199" s="129" t="s">
        <v>647</v>
      </c>
      <c r="B199" s="130" t="s">
        <v>801</v>
      </c>
      <c r="C199" s="131">
        <f>'2010-2022_9bis'!C199+'2010-2022_9ter'!C199+'2010-2014_9alinéa3'!C198</f>
        <v>51</v>
      </c>
      <c r="D199" s="132">
        <f>'2010-2022_9bis'!D199+'2010-2022_9ter'!D199+'2010-2014_9alinéa3'!D198</f>
        <v>173</v>
      </c>
      <c r="E199" s="132">
        <f>'2010-2022_9bis'!E199+'2010-2022_9ter'!E199+'2010-2014_9alinéa3'!E198</f>
        <v>148</v>
      </c>
      <c r="F199" s="132">
        <f>'2010-2022_9bis'!F199+'2010-2022_9ter'!F199+'2010-2014_9alinéa3'!F198</f>
        <v>78</v>
      </c>
      <c r="G199" s="132">
        <f>'2010-2022_9bis'!G199+'2010-2022_9ter'!G199+'2010-2014_9alinéa3'!G198</f>
        <v>21</v>
      </c>
      <c r="H199" s="132">
        <f>'2010-2022_9bis'!H199+'2010-2022_9ter'!H199</f>
        <v>384</v>
      </c>
      <c r="I199" s="132">
        <f>'2010-2022_9bis'!I199+'2010-2022_9ter'!I199</f>
        <v>16</v>
      </c>
      <c r="J199" s="133">
        <f>'2010-2022_9bis'!J199+'2010-2022_9ter'!J199</f>
        <v>11</v>
      </c>
      <c r="K199" s="133">
        <f>'2010-2022_9bis'!K199+'2010-2022_9ter'!K199</f>
        <v>14</v>
      </c>
      <c r="L199" s="133">
        <f>'2010-2022_9bis'!L199+'2010-2022_9ter'!L199</f>
        <v>19</v>
      </c>
      <c r="M199" s="133">
        <f>'2010-2022_9bis'!M199+'2010-2022_9ter'!M199</f>
        <v>19</v>
      </c>
      <c r="N199" s="133">
        <v>12</v>
      </c>
      <c r="O199" s="180">
        <f>'2022_Tot_Mois-Maand'!O198</f>
        <v>4</v>
      </c>
      <c r="P199" s="10"/>
      <c r="Q199" s="67" t="s">
        <v>648</v>
      </c>
      <c r="R199" s="68" t="s">
        <v>649</v>
      </c>
      <c r="S199" s="69" t="s">
        <v>650</v>
      </c>
    </row>
    <row r="200" spans="1:19" x14ac:dyDescent="0.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10"/>
      <c r="Q200" s="13"/>
    </row>
    <row r="201" spans="1:19" ht="13.5" customHeight="1" x14ac:dyDescent="0.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Q201" s="14"/>
    </row>
    <row r="202" spans="1:19" ht="19.5" customHeight="1" thickBot="1" x14ac:dyDescent="0.25">
      <c r="A202" s="195" t="s">
        <v>678</v>
      </c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Q202" s="14"/>
    </row>
    <row r="203" spans="1:19" x14ac:dyDescent="0.2">
      <c r="A203" s="204" t="s">
        <v>690</v>
      </c>
      <c r="B203" s="198" t="s">
        <v>710</v>
      </c>
      <c r="C203" s="185">
        <v>2010</v>
      </c>
      <c r="D203" s="187">
        <v>2011</v>
      </c>
      <c r="E203" s="185">
        <v>2012</v>
      </c>
      <c r="F203" s="187">
        <v>2013</v>
      </c>
      <c r="G203" s="185">
        <v>2014</v>
      </c>
      <c r="H203" s="187">
        <v>2015</v>
      </c>
      <c r="I203" s="185">
        <v>2016</v>
      </c>
      <c r="J203" s="187">
        <v>2017</v>
      </c>
      <c r="K203" s="185">
        <v>2018</v>
      </c>
      <c r="L203" s="187">
        <v>2019</v>
      </c>
      <c r="M203" s="202" t="s">
        <v>695</v>
      </c>
      <c r="N203" s="198">
        <v>2021</v>
      </c>
      <c r="O203" s="200">
        <v>2022</v>
      </c>
      <c r="Q203" s="189" t="s">
        <v>691</v>
      </c>
      <c r="R203" s="191" t="s">
        <v>0</v>
      </c>
      <c r="S203" s="193" t="s">
        <v>692</v>
      </c>
    </row>
    <row r="204" spans="1:19" ht="13.5" thickBot="1" x14ac:dyDescent="0.25">
      <c r="A204" s="205"/>
      <c r="B204" s="199"/>
      <c r="C204" s="186"/>
      <c r="D204" s="188"/>
      <c r="E204" s="186"/>
      <c r="F204" s="188"/>
      <c r="G204" s="186"/>
      <c r="H204" s="188"/>
      <c r="I204" s="186"/>
      <c r="J204" s="188"/>
      <c r="K204" s="186"/>
      <c r="L204" s="188"/>
      <c r="M204" s="203"/>
      <c r="N204" s="199"/>
      <c r="O204" s="201"/>
      <c r="P204" s="9"/>
      <c r="Q204" s="190"/>
      <c r="R204" s="192"/>
      <c r="S204" s="194"/>
    </row>
    <row r="205" spans="1:19" ht="15" customHeight="1" thickBot="1" x14ac:dyDescent="0.25">
      <c r="A205" s="135" t="s">
        <v>693</v>
      </c>
      <c r="B205" s="77" t="s">
        <v>665</v>
      </c>
      <c r="C205" s="136">
        <f>SUM(C217:C233,C206:C215)</f>
        <v>230</v>
      </c>
      <c r="D205" s="137">
        <f t="shared" ref="D205:E205" si="14">SUM(D217:D233,D206:D215)</f>
        <v>593</v>
      </c>
      <c r="E205" s="136">
        <f t="shared" si="14"/>
        <v>801</v>
      </c>
      <c r="F205" s="137">
        <f t="shared" ref="F205:L205" si="15">SUM(F206:F233)</f>
        <v>476</v>
      </c>
      <c r="G205" s="136">
        <f t="shared" si="15"/>
        <v>223</v>
      </c>
      <c r="H205" s="137">
        <f t="shared" si="15"/>
        <v>167</v>
      </c>
      <c r="I205" s="136">
        <f t="shared" si="15"/>
        <v>86</v>
      </c>
      <c r="J205" s="137">
        <f t="shared" si="15"/>
        <v>87</v>
      </c>
      <c r="K205" s="136">
        <f t="shared" si="15"/>
        <v>73</v>
      </c>
      <c r="L205" s="137">
        <f t="shared" si="15"/>
        <v>30</v>
      </c>
      <c r="M205" s="136">
        <f>SUM(M206:M233)</f>
        <v>22</v>
      </c>
      <c r="N205" s="137">
        <v>17</v>
      </c>
      <c r="O205" s="138">
        <f>'2022_Tot_Mois-Maand'!O204</f>
        <v>15</v>
      </c>
      <c r="P205" s="9"/>
      <c r="Q205" s="45"/>
      <c r="R205" s="36"/>
      <c r="S205" s="46"/>
    </row>
    <row r="206" spans="1:19" ht="15" customHeight="1" x14ac:dyDescent="0.2">
      <c r="A206" s="88" t="s">
        <v>49</v>
      </c>
      <c r="B206" s="139" t="s">
        <v>53</v>
      </c>
      <c r="C206" s="90">
        <f>'2010-2022_9bis'!C206+'2010-2022_9ter'!C206+'2010-2014_9alinéa3'!C205</f>
        <v>0</v>
      </c>
      <c r="D206" s="91">
        <f>'2010-2022_9bis'!D206+'2010-2022_9ter'!D206+'2010-2014_9alinéa3'!D205</f>
        <v>0</v>
      </c>
      <c r="E206" s="91">
        <f>'2010-2022_9bis'!E206+'2010-2022_9ter'!E206+'2010-2014_9alinéa3'!E205</f>
        <v>0</v>
      </c>
      <c r="F206" s="91">
        <f>'2010-2022_9bis'!F206+'2010-2022_9ter'!F206+'2010-2014_9alinéa3'!F205</f>
        <v>0</v>
      </c>
      <c r="G206" s="91">
        <f>'2010-2022_9bis'!G206+'2010-2022_9ter'!G206+'2010-2014_9alinéa3'!G205</f>
        <v>0</v>
      </c>
      <c r="H206" s="91">
        <f>'2010-2022_9bis'!H206+'2010-2022_9ter'!H206</f>
        <v>0</v>
      </c>
      <c r="I206" s="91">
        <f>'2010-2022_9bis'!I206+'2010-2022_9ter'!I206</f>
        <v>1</v>
      </c>
      <c r="J206" s="92">
        <f>'2010-2022_9bis'!J206+'2010-2022_9ter'!J206</f>
        <v>0</v>
      </c>
      <c r="K206" s="92">
        <f>'2010-2022_9bis'!K206+'2010-2022_9ter'!K206</f>
        <v>0</v>
      </c>
      <c r="L206" s="92">
        <f>'2010-2022_9bis'!L206+'2010-2022_9ter'!L206</f>
        <v>0</v>
      </c>
      <c r="M206" s="92">
        <f>'2010-2022_9bis'!M206+'2010-2022_9ter'!M206</f>
        <v>0</v>
      </c>
      <c r="N206" s="92">
        <v>0</v>
      </c>
      <c r="O206" s="174">
        <f>'2022_Tot_Mois-Maand'!O205</f>
        <v>0</v>
      </c>
      <c r="P206" s="17"/>
      <c r="Q206" s="47" t="s">
        <v>50</v>
      </c>
      <c r="R206" s="48" t="s">
        <v>51</v>
      </c>
      <c r="S206" s="49" t="s">
        <v>52</v>
      </c>
    </row>
    <row r="207" spans="1:19" ht="15" customHeight="1" x14ac:dyDescent="0.2">
      <c r="A207" s="112" t="s">
        <v>62</v>
      </c>
      <c r="B207" s="113" t="s">
        <v>66</v>
      </c>
      <c r="C207" s="96">
        <f>'2010-2022_9bis'!C207+'2010-2022_9ter'!C207+'2010-2014_9alinéa3'!C206</f>
        <v>50</v>
      </c>
      <c r="D207" s="70">
        <f>'2010-2022_9bis'!D207+'2010-2022_9ter'!D207+'2010-2014_9alinéa3'!D206</f>
        <v>159</v>
      </c>
      <c r="E207" s="70">
        <f>'2010-2022_9bis'!E207+'2010-2022_9ter'!E207+'2010-2014_9alinéa3'!E206</f>
        <v>195</v>
      </c>
      <c r="F207" s="70">
        <f>'2010-2022_9bis'!F207+'2010-2022_9ter'!F207+'2010-2014_9alinéa3'!F206</f>
        <v>96</v>
      </c>
      <c r="G207" s="70">
        <f>'2010-2022_9bis'!G207+'2010-2022_9ter'!G207+'2010-2014_9alinéa3'!G206</f>
        <v>34</v>
      </c>
      <c r="H207" s="70">
        <f>'2010-2022_9bis'!H207+'2010-2022_9ter'!H207</f>
        <v>39</v>
      </c>
      <c r="I207" s="70">
        <f>'2010-2022_9bis'!I207+'2010-2022_9ter'!I207</f>
        <v>15</v>
      </c>
      <c r="J207" s="40">
        <f>'2010-2022_9bis'!J207+'2010-2022_9ter'!J207</f>
        <v>16</v>
      </c>
      <c r="K207" s="40">
        <f>'2010-2022_9bis'!K207+'2010-2022_9ter'!K207</f>
        <v>19</v>
      </c>
      <c r="L207" s="40">
        <f>'2010-2022_9bis'!L207+'2010-2022_9ter'!L207</f>
        <v>5</v>
      </c>
      <c r="M207" s="40">
        <f>'2010-2022_9bis'!M207+'2010-2022_9ter'!M207</f>
        <v>4</v>
      </c>
      <c r="N207" s="40">
        <v>4</v>
      </c>
      <c r="O207" s="175">
        <f>'2022_Tot_Mois-Maand'!O206</f>
        <v>4</v>
      </c>
      <c r="P207" s="10"/>
      <c r="Q207" s="47" t="s">
        <v>63</v>
      </c>
      <c r="R207" s="48" t="s">
        <v>64</v>
      </c>
      <c r="S207" s="49" t="s">
        <v>65</v>
      </c>
    </row>
    <row r="208" spans="1:19" ht="15" customHeight="1" x14ac:dyDescent="0.2">
      <c r="A208" s="112" t="s">
        <v>711</v>
      </c>
      <c r="B208" s="113" t="s">
        <v>157</v>
      </c>
      <c r="C208" s="96">
        <f>'2010-2022_9bis'!C208+'2010-2022_9ter'!C208+'2010-2014_9alinéa3'!C207</f>
        <v>2</v>
      </c>
      <c r="D208" s="70">
        <f>'2010-2022_9bis'!D208+'2010-2022_9ter'!D208+'2010-2014_9alinéa3'!D207</f>
        <v>2</v>
      </c>
      <c r="E208" s="70">
        <f>'2010-2022_9bis'!E208+'2010-2022_9ter'!E208+'2010-2014_9alinéa3'!E207</f>
        <v>17</v>
      </c>
      <c r="F208" s="70">
        <f>'2010-2022_9bis'!F208+'2010-2022_9ter'!F208+'2010-2014_9alinéa3'!F207</f>
        <v>8</v>
      </c>
      <c r="G208" s="70">
        <f>'2010-2022_9bis'!G208+'2010-2022_9ter'!G208+'2010-2014_9alinéa3'!G207</f>
        <v>5</v>
      </c>
      <c r="H208" s="70">
        <f>'2010-2022_9bis'!H208+'2010-2022_9ter'!H208</f>
        <v>0</v>
      </c>
      <c r="I208" s="70">
        <f>'2010-2022_9bis'!I208+'2010-2022_9ter'!I208</f>
        <v>0</v>
      </c>
      <c r="J208" s="40">
        <f>'2010-2022_9bis'!J208+'2010-2022_9ter'!J208</f>
        <v>2</v>
      </c>
      <c r="K208" s="40">
        <f>'2010-2022_9bis'!K208+'2010-2022_9ter'!K208</f>
        <v>0</v>
      </c>
      <c r="L208" s="40">
        <f>'2010-2022_9bis'!L208+'2010-2022_9ter'!L208</f>
        <v>0</v>
      </c>
      <c r="M208" s="40">
        <f>'2010-2022_9bis'!M208+'2010-2022_9ter'!M208</f>
        <v>0</v>
      </c>
      <c r="N208" s="40">
        <v>0</v>
      </c>
      <c r="O208" s="175">
        <f>'2022_Tot_Mois-Maand'!O207</f>
        <v>0</v>
      </c>
      <c r="P208" s="10"/>
      <c r="Q208" s="47" t="s">
        <v>714</v>
      </c>
      <c r="R208" s="48" t="s">
        <v>156</v>
      </c>
      <c r="S208" s="49" t="s">
        <v>715</v>
      </c>
    </row>
    <row r="209" spans="1:19" ht="15" customHeight="1" x14ac:dyDescent="0.2">
      <c r="A209" s="112" t="s">
        <v>169</v>
      </c>
      <c r="B209" s="113" t="s">
        <v>173</v>
      </c>
      <c r="C209" s="96">
        <f>'2010-2022_9bis'!C209+'2010-2022_9ter'!C209+'2010-2014_9alinéa3'!C208</f>
        <v>1</v>
      </c>
      <c r="D209" s="70">
        <f>'2010-2022_9bis'!D209+'2010-2022_9ter'!D209+'2010-2014_9alinéa3'!D208</f>
        <v>0</v>
      </c>
      <c r="E209" s="70">
        <f>'2010-2022_9bis'!E209+'2010-2022_9ter'!E209+'2010-2014_9alinéa3'!E208</f>
        <v>0</v>
      </c>
      <c r="F209" s="70">
        <f>'2010-2022_9bis'!F209+'2010-2022_9ter'!F209+'2010-2014_9alinéa3'!F208</f>
        <v>0</v>
      </c>
      <c r="G209" s="70">
        <f>'2010-2022_9bis'!G209+'2010-2022_9ter'!G209+'2010-2014_9alinéa3'!G208</f>
        <v>0</v>
      </c>
      <c r="H209" s="70">
        <f>'2010-2022_9bis'!H209+'2010-2022_9ter'!H209</f>
        <v>0</v>
      </c>
      <c r="I209" s="70">
        <f>'2010-2022_9bis'!I209+'2010-2022_9ter'!I209</f>
        <v>1</v>
      </c>
      <c r="J209" s="40">
        <f>'2010-2022_9bis'!J209+'2010-2022_9ter'!J209</f>
        <v>0</v>
      </c>
      <c r="K209" s="40">
        <f>'2010-2022_9bis'!K209+'2010-2022_9ter'!K209</f>
        <v>0</v>
      </c>
      <c r="L209" s="40">
        <f>'2010-2022_9bis'!L209+'2010-2022_9ter'!L209</f>
        <v>0</v>
      </c>
      <c r="M209" s="40">
        <f>'2010-2022_9bis'!M209+'2010-2022_9ter'!M209</f>
        <v>1</v>
      </c>
      <c r="N209" s="40">
        <v>0</v>
      </c>
      <c r="O209" s="175">
        <f>'2022_Tot_Mois-Maand'!O208</f>
        <v>0</v>
      </c>
      <c r="P209" s="10"/>
      <c r="Q209" s="47" t="s">
        <v>170</v>
      </c>
      <c r="R209" s="48" t="s">
        <v>171</v>
      </c>
      <c r="S209" s="49" t="s">
        <v>172</v>
      </c>
    </row>
    <row r="210" spans="1:19" ht="15" customHeight="1" x14ac:dyDescent="0.2">
      <c r="A210" s="112" t="s">
        <v>158</v>
      </c>
      <c r="B210" s="113" t="s">
        <v>162</v>
      </c>
      <c r="C210" s="96">
        <f>'2010-2022_9bis'!C210+'2010-2022_9ter'!C210+'2010-2014_9alinéa3'!C209</f>
        <v>0</v>
      </c>
      <c r="D210" s="70">
        <f>'2010-2022_9bis'!D210+'2010-2022_9ter'!D210+'2010-2014_9alinéa3'!D209</f>
        <v>7</v>
      </c>
      <c r="E210" s="70">
        <f>'2010-2022_9bis'!E210+'2010-2022_9ter'!E210+'2010-2014_9alinéa3'!E209</f>
        <v>8</v>
      </c>
      <c r="F210" s="70">
        <f>'2010-2022_9bis'!F210+'2010-2022_9ter'!F210+'2010-2014_9alinéa3'!F209</f>
        <v>0</v>
      </c>
      <c r="G210" s="70">
        <f>'2010-2022_9bis'!G210+'2010-2022_9ter'!G210+'2010-2014_9alinéa3'!G209</f>
        <v>2</v>
      </c>
      <c r="H210" s="70">
        <f>'2010-2022_9bis'!H210+'2010-2022_9ter'!H210</f>
        <v>7</v>
      </c>
      <c r="I210" s="70">
        <f>'2010-2022_9bis'!I210+'2010-2022_9ter'!I210</f>
        <v>0</v>
      </c>
      <c r="J210" s="40">
        <f>'2010-2022_9bis'!J210+'2010-2022_9ter'!J210</f>
        <v>1</v>
      </c>
      <c r="K210" s="40">
        <f>'2010-2022_9bis'!K210+'2010-2022_9ter'!K210</f>
        <v>0</v>
      </c>
      <c r="L210" s="40">
        <f>'2010-2022_9bis'!L210+'2010-2022_9ter'!L210</f>
        <v>1</v>
      </c>
      <c r="M210" s="40">
        <f>'2010-2022_9bis'!M210+'2010-2022_9ter'!M210</f>
        <v>1</v>
      </c>
      <c r="N210" s="40">
        <v>0</v>
      </c>
      <c r="O210" s="175">
        <f>'2022_Tot_Mois-Maand'!O209</f>
        <v>0</v>
      </c>
      <c r="P210" s="10"/>
      <c r="Q210" s="47" t="s">
        <v>159</v>
      </c>
      <c r="R210" s="48" t="s">
        <v>160</v>
      </c>
      <c r="S210" s="49" t="s">
        <v>161</v>
      </c>
    </row>
    <row r="211" spans="1:19" ht="15" customHeight="1" x14ac:dyDescent="0.2">
      <c r="A211" s="112" t="s">
        <v>203</v>
      </c>
      <c r="B211" s="113" t="s">
        <v>206</v>
      </c>
      <c r="C211" s="96">
        <f>'2010-2022_9bis'!C211+'2010-2022_9ter'!C211+'2010-2014_9alinéa3'!C210</f>
        <v>2</v>
      </c>
      <c r="D211" s="70">
        <f>'2010-2022_9bis'!D211+'2010-2022_9ter'!D211+'2010-2014_9alinéa3'!D210</f>
        <v>1</v>
      </c>
      <c r="E211" s="70">
        <f>'2010-2022_9bis'!E211+'2010-2022_9ter'!E211+'2010-2014_9alinéa3'!E210</f>
        <v>3</v>
      </c>
      <c r="F211" s="70">
        <f>'2010-2022_9bis'!F211+'2010-2022_9ter'!F211+'2010-2014_9alinéa3'!F210</f>
        <v>1</v>
      </c>
      <c r="G211" s="70">
        <f>'2010-2022_9bis'!G211+'2010-2022_9ter'!G211+'2010-2014_9alinéa3'!G210</f>
        <v>0</v>
      </c>
      <c r="H211" s="70">
        <f>'2010-2022_9bis'!H211+'2010-2022_9ter'!H211</f>
        <v>0</v>
      </c>
      <c r="I211" s="70">
        <f>'2010-2022_9bis'!I211+'2010-2022_9ter'!I211</f>
        <v>0</v>
      </c>
      <c r="J211" s="40">
        <f>'2010-2022_9bis'!J211+'2010-2022_9ter'!J211</f>
        <v>0</v>
      </c>
      <c r="K211" s="40">
        <f>'2010-2022_9bis'!K211+'2010-2022_9ter'!K211</f>
        <v>0</v>
      </c>
      <c r="L211" s="40">
        <f>'2010-2022_9bis'!L211+'2010-2022_9ter'!L211</f>
        <v>0</v>
      </c>
      <c r="M211" s="40">
        <f>'2010-2022_9bis'!M211+'2010-2022_9ter'!M211</f>
        <v>0</v>
      </c>
      <c r="N211" s="40">
        <v>0</v>
      </c>
      <c r="O211" s="175">
        <f>'2022_Tot_Mois-Maand'!O210</f>
        <v>0</v>
      </c>
      <c r="P211" s="10"/>
      <c r="Q211" s="47" t="s">
        <v>204</v>
      </c>
      <c r="R211" s="48" t="s">
        <v>204</v>
      </c>
      <c r="S211" s="49" t="s">
        <v>205</v>
      </c>
    </row>
    <row r="212" spans="1:19" ht="15" customHeight="1" x14ac:dyDescent="0.2">
      <c r="A212" s="112" t="s">
        <v>285</v>
      </c>
      <c r="B212" s="113" t="s">
        <v>289</v>
      </c>
      <c r="C212" s="96">
        <f>'2010-2022_9bis'!C212+'2010-2022_9ter'!C212+'2010-2014_9alinéa3'!C211</f>
        <v>0</v>
      </c>
      <c r="D212" s="70">
        <f>'2010-2022_9bis'!D212+'2010-2022_9ter'!D212+'2010-2014_9alinéa3'!D211</f>
        <v>0</v>
      </c>
      <c r="E212" s="70">
        <f>'2010-2022_9bis'!E212+'2010-2022_9ter'!E212+'2010-2014_9alinéa3'!E211</f>
        <v>4</v>
      </c>
      <c r="F212" s="70">
        <f>'2010-2022_9bis'!F212+'2010-2022_9ter'!F212+'2010-2014_9alinéa3'!F211</f>
        <v>0</v>
      </c>
      <c r="G212" s="70">
        <f>'2010-2022_9bis'!G212+'2010-2022_9ter'!G212+'2010-2014_9alinéa3'!G211</f>
        <v>0</v>
      </c>
      <c r="H212" s="70">
        <f>'2010-2022_9bis'!H212+'2010-2022_9ter'!H212</f>
        <v>0</v>
      </c>
      <c r="I212" s="70">
        <f>'2010-2022_9bis'!I212+'2010-2022_9ter'!I212</f>
        <v>0</v>
      </c>
      <c r="J212" s="40">
        <f>'2010-2022_9bis'!J212+'2010-2022_9ter'!J212</f>
        <v>1</v>
      </c>
      <c r="K212" s="40">
        <f>'2010-2022_9bis'!K212+'2010-2022_9ter'!K212</f>
        <v>0</v>
      </c>
      <c r="L212" s="40">
        <f>'2010-2022_9bis'!L212+'2010-2022_9ter'!L212</f>
        <v>0</v>
      </c>
      <c r="M212" s="40">
        <f>'2010-2022_9bis'!M212+'2010-2022_9ter'!M212</f>
        <v>0</v>
      </c>
      <c r="N212" s="40">
        <v>0</v>
      </c>
      <c r="O212" s="175">
        <f>'2022_Tot_Mois-Maand'!O211</f>
        <v>0</v>
      </c>
      <c r="P212" s="10"/>
      <c r="Q212" s="47" t="s">
        <v>286</v>
      </c>
      <c r="R212" s="48" t="s">
        <v>287</v>
      </c>
      <c r="S212" s="49" t="s">
        <v>288</v>
      </c>
    </row>
    <row r="213" spans="1:19" ht="15" customHeight="1" x14ac:dyDescent="0.2">
      <c r="A213" s="112" t="s">
        <v>250</v>
      </c>
      <c r="B213" s="113" t="s">
        <v>254</v>
      </c>
      <c r="C213" s="96">
        <f>'2010-2022_9bis'!C213+'2010-2022_9ter'!C213+'2010-2014_9alinéa3'!C212</f>
        <v>3</v>
      </c>
      <c r="D213" s="70">
        <f>'2010-2022_9bis'!D213+'2010-2022_9ter'!D213+'2010-2014_9alinéa3'!D212</f>
        <v>0</v>
      </c>
      <c r="E213" s="70">
        <f>'2010-2022_9bis'!E213+'2010-2022_9ter'!E213+'2010-2014_9alinéa3'!E212</f>
        <v>1</v>
      </c>
      <c r="F213" s="70">
        <f>'2010-2022_9bis'!F213+'2010-2022_9ter'!F213+'2010-2014_9alinéa3'!F212</f>
        <v>1</v>
      </c>
      <c r="G213" s="70">
        <f>'2010-2022_9bis'!G213+'2010-2022_9ter'!G213+'2010-2014_9alinéa3'!G212</f>
        <v>0</v>
      </c>
      <c r="H213" s="70">
        <f>'2010-2022_9bis'!H213+'2010-2022_9ter'!H213</f>
        <v>0</v>
      </c>
      <c r="I213" s="70">
        <f>'2010-2022_9bis'!I213+'2010-2022_9ter'!I213</f>
        <v>0</v>
      </c>
      <c r="J213" s="40">
        <f>'2010-2022_9bis'!J213+'2010-2022_9ter'!J213</f>
        <v>0</v>
      </c>
      <c r="K213" s="40">
        <f>'2010-2022_9bis'!K213+'2010-2022_9ter'!K213</f>
        <v>0</v>
      </c>
      <c r="L213" s="40">
        <f>'2010-2022_9bis'!L213+'2010-2022_9ter'!L213</f>
        <v>0</v>
      </c>
      <c r="M213" s="40">
        <f>'2010-2022_9bis'!M213+'2010-2022_9ter'!M213</f>
        <v>0</v>
      </c>
      <c r="N213" s="40">
        <v>1</v>
      </c>
      <c r="O213" s="175">
        <f>'2022_Tot_Mois-Maand'!O212</f>
        <v>0</v>
      </c>
      <c r="P213" s="10"/>
      <c r="Q213" s="47" t="s">
        <v>251</v>
      </c>
      <c r="R213" s="48" t="s">
        <v>252</v>
      </c>
      <c r="S213" s="49" t="s">
        <v>253</v>
      </c>
    </row>
    <row r="214" spans="1:19" ht="15" customHeight="1" x14ac:dyDescent="0.2">
      <c r="A214" s="112" t="s">
        <v>198</v>
      </c>
      <c r="B214" s="113" t="s">
        <v>202</v>
      </c>
      <c r="C214" s="96">
        <f>'2010-2022_9bis'!C214+'2010-2022_9ter'!C214+'2010-2014_9alinéa3'!C213</f>
        <v>0</v>
      </c>
      <c r="D214" s="70">
        <f>'2010-2022_9bis'!D214+'2010-2022_9ter'!D214+'2010-2014_9alinéa3'!D213</f>
        <v>5</v>
      </c>
      <c r="E214" s="70">
        <f>'2010-2022_9bis'!E214+'2010-2022_9ter'!E214+'2010-2014_9alinéa3'!E213</f>
        <v>18</v>
      </c>
      <c r="F214" s="70">
        <f>'2010-2022_9bis'!F214+'2010-2022_9ter'!F214+'2010-2014_9alinéa3'!F213</f>
        <v>4</v>
      </c>
      <c r="G214" s="70">
        <f>'2010-2022_9bis'!G214+'2010-2022_9ter'!G214+'2010-2014_9alinéa3'!G213</f>
        <v>8</v>
      </c>
      <c r="H214" s="70">
        <f>'2010-2022_9bis'!H214+'2010-2022_9ter'!H214</f>
        <v>2</v>
      </c>
      <c r="I214" s="70">
        <f>'2010-2022_9bis'!I214+'2010-2022_9ter'!I214</f>
        <v>1</v>
      </c>
      <c r="J214" s="40">
        <f>'2010-2022_9bis'!J214+'2010-2022_9ter'!J214</f>
        <v>0</v>
      </c>
      <c r="K214" s="40">
        <f>'2010-2022_9bis'!K214+'2010-2022_9ter'!K214</f>
        <v>1</v>
      </c>
      <c r="L214" s="40">
        <f>'2010-2022_9bis'!L214+'2010-2022_9ter'!L214</f>
        <v>0</v>
      </c>
      <c r="M214" s="40">
        <f>'2010-2022_9bis'!M214+'2010-2022_9ter'!M214</f>
        <v>0</v>
      </c>
      <c r="N214" s="40">
        <v>0</v>
      </c>
      <c r="O214" s="175">
        <f>'2022_Tot_Mois-Maand'!O213</f>
        <v>0</v>
      </c>
      <c r="P214" s="10"/>
      <c r="Q214" s="47" t="s">
        <v>199</v>
      </c>
      <c r="R214" s="48" t="s">
        <v>200</v>
      </c>
      <c r="S214" s="49" t="s">
        <v>201</v>
      </c>
    </row>
    <row r="215" spans="1:19" ht="15" customHeight="1" x14ac:dyDescent="0.2">
      <c r="A215" s="112" t="s">
        <v>219</v>
      </c>
      <c r="B215" s="113" t="s">
        <v>222</v>
      </c>
      <c r="C215" s="96">
        <f>'2010-2022_9bis'!C215+'2010-2022_9ter'!C215+'2010-2014_9alinéa3'!C214</f>
        <v>1</v>
      </c>
      <c r="D215" s="70">
        <f>'2010-2022_9bis'!D215+'2010-2022_9ter'!D215+'2010-2014_9alinéa3'!D214</f>
        <v>4</v>
      </c>
      <c r="E215" s="70">
        <f>'2010-2022_9bis'!E215+'2010-2022_9ter'!E215+'2010-2014_9alinéa3'!E214</f>
        <v>59</v>
      </c>
      <c r="F215" s="70">
        <f>'2010-2022_9bis'!F215+'2010-2022_9ter'!F215+'2010-2014_9alinéa3'!F214</f>
        <v>5</v>
      </c>
      <c r="G215" s="70">
        <f>'2010-2022_9bis'!G215+'2010-2022_9ter'!G215+'2010-2014_9alinéa3'!G214</f>
        <v>2</v>
      </c>
      <c r="H215" s="70">
        <f>'2010-2022_9bis'!H215+'2010-2022_9ter'!H215</f>
        <v>1</v>
      </c>
      <c r="I215" s="70">
        <f>'2010-2022_9bis'!I215+'2010-2022_9ter'!I215</f>
        <v>0</v>
      </c>
      <c r="J215" s="40">
        <f>'2010-2022_9bis'!J215+'2010-2022_9ter'!J215</f>
        <v>2</v>
      </c>
      <c r="K215" s="40">
        <f>'2010-2022_9bis'!K215+'2010-2022_9ter'!K215</f>
        <v>0</v>
      </c>
      <c r="L215" s="40">
        <f>'2010-2022_9bis'!L215+'2010-2022_9ter'!L215</f>
        <v>0</v>
      </c>
      <c r="M215" s="40">
        <f>'2010-2022_9bis'!M215+'2010-2022_9ter'!M215</f>
        <v>0</v>
      </c>
      <c r="N215" s="40">
        <v>1</v>
      </c>
      <c r="O215" s="175">
        <f>'2022_Tot_Mois-Maand'!O214</f>
        <v>0</v>
      </c>
      <c r="P215" s="10"/>
      <c r="Q215" s="47" t="s">
        <v>220</v>
      </c>
      <c r="R215" s="48" t="s">
        <v>221</v>
      </c>
      <c r="S215" s="49" t="s">
        <v>219</v>
      </c>
    </row>
    <row r="216" spans="1:19" ht="15" customHeight="1" x14ac:dyDescent="0.2">
      <c r="A216" s="94" t="s">
        <v>264</v>
      </c>
      <c r="B216" s="95" t="s">
        <v>268</v>
      </c>
      <c r="C216" s="120" t="s">
        <v>705</v>
      </c>
      <c r="D216" s="41" t="s">
        <v>705</v>
      </c>
      <c r="E216" s="41" t="s">
        <v>705</v>
      </c>
      <c r="F216" s="70">
        <f>'2010-2022_9bis'!F216+'2010-2022_9ter'!F216+'2010-2014_9alinéa3'!F215</f>
        <v>73</v>
      </c>
      <c r="G216" s="70">
        <f>'2010-2022_9bis'!G216+'2010-2022_9ter'!G216+'2010-2014_9alinéa3'!G215</f>
        <v>24</v>
      </c>
      <c r="H216" s="70">
        <f>'2010-2022_9bis'!H216+'2010-2022_9ter'!H216</f>
        <v>8</v>
      </c>
      <c r="I216" s="70">
        <f>'2010-2022_9bis'!I216+'2010-2022_9ter'!I216</f>
        <v>6</v>
      </c>
      <c r="J216" s="40">
        <f>'2010-2022_9bis'!J216+'2010-2022_9ter'!J216</f>
        <v>12</v>
      </c>
      <c r="K216" s="40">
        <f>'2010-2022_9bis'!K216+'2010-2022_9ter'!K216</f>
        <v>1</v>
      </c>
      <c r="L216" s="40">
        <f>'2010-2022_9bis'!L216+'2010-2022_9ter'!L216</f>
        <v>1</v>
      </c>
      <c r="M216" s="40">
        <f>'2010-2022_9bis'!M216+'2010-2022_9ter'!M216</f>
        <v>0</v>
      </c>
      <c r="N216" s="40">
        <v>0</v>
      </c>
      <c r="O216" s="175">
        <f>'2022_Tot_Mois-Maand'!O215</f>
        <v>0</v>
      </c>
      <c r="P216" s="10"/>
      <c r="Q216" s="47" t="s">
        <v>265</v>
      </c>
      <c r="R216" s="48" t="s">
        <v>266</v>
      </c>
      <c r="S216" s="49" t="s">
        <v>267</v>
      </c>
    </row>
    <row r="217" spans="1:19" ht="15" customHeight="1" x14ac:dyDescent="0.2">
      <c r="A217" s="112" t="s">
        <v>302</v>
      </c>
      <c r="B217" s="113" t="s">
        <v>306</v>
      </c>
      <c r="C217" s="96">
        <f>'2010-2022_9bis'!C217+'2010-2022_9ter'!C217+'2010-2014_9alinéa3'!C216</f>
        <v>3</v>
      </c>
      <c r="D217" s="70">
        <f>'2010-2022_9bis'!D217+'2010-2022_9ter'!D217+'2010-2014_9alinéa3'!D216</f>
        <v>3</v>
      </c>
      <c r="E217" s="70">
        <f>'2010-2022_9bis'!E217+'2010-2022_9ter'!E217+'2010-2014_9alinéa3'!E216</f>
        <v>6</v>
      </c>
      <c r="F217" s="70">
        <f>'2010-2022_9bis'!F217+'2010-2022_9ter'!F217+'2010-2014_9alinéa3'!F216</f>
        <v>2</v>
      </c>
      <c r="G217" s="70">
        <f>'2010-2022_9bis'!G217+'2010-2022_9ter'!G217+'2010-2014_9alinéa3'!G216</f>
        <v>5</v>
      </c>
      <c r="H217" s="70">
        <f>'2010-2022_9bis'!H217+'2010-2022_9ter'!H217</f>
        <v>1</v>
      </c>
      <c r="I217" s="70">
        <f>'2010-2022_9bis'!I217+'2010-2022_9ter'!I217</f>
        <v>1</v>
      </c>
      <c r="J217" s="40">
        <f>'2010-2022_9bis'!J217+'2010-2022_9ter'!J217</f>
        <v>0</v>
      </c>
      <c r="K217" s="40">
        <f>'2010-2022_9bis'!K217+'2010-2022_9ter'!K217</f>
        <v>0</v>
      </c>
      <c r="L217" s="40">
        <f>'2010-2022_9bis'!L217+'2010-2022_9ter'!L217</f>
        <v>0</v>
      </c>
      <c r="M217" s="40">
        <f>'2010-2022_9bis'!M217+'2010-2022_9ter'!M217</f>
        <v>0</v>
      </c>
      <c r="N217" s="40">
        <v>1</v>
      </c>
      <c r="O217" s="175">
        <f>'2022_Tot_Mois-Maand'!O216</f>
        <v>0</v>
      </c>
      <c r="P217" s="10"/>
      <c r="Q217" s="47" t="s">
        <v>303</v>
      </c>
      <c r="R217" s="48" t="s">
        <v>304</v>
      </c>
      <c r="S217" s="49" t="s">
        <v>305</v>
      </c>
    </row>
    <row r="218" spans="1:19" ht="15" customHeight="1" x14ac:dyDescent="0.2">
      <c r="A218" s="94" t="s">
        <v>152</v>
      </c>
      <c r="B218" s="95" t="s">
        <v>155</v>
      </c>
      <c r="C218" s="96">
        <f>'2010-2022_9bis'!C218+'2010-2022_9ter'!C218+'2010-2014_9alinéa3'!C217</f>
        <v>0</v>
      </c>
      <c r="D218" s="70">
        <f>'2010-2022_9bis'!D218+'2010-2022_9ter'!D218+'2010-2014_9alinéa3'!D217</f>
        <v>0</v>
      </c>
      <c r="E218" s="70">
        <f>'2010-2022_9bis'!E218+'2010-2022_9ter'!E218+'2010-2014_9alinéa3'!E217</f>
        <v>0</v>
      </c>
      <c r="F218" s="70">
        <f>'2010-2022_9bis'!F218+'2010-2022_9ter'!F218+'2010-2014_9alinéa3'!F217</f>
        <v>0</v>
      </c>
      <c r="G218" s="70">
        <f>'2010-2022_9bis'!G218+'2010-2022_9ter'!G218+'2010-2014_9alinéa3'!G217</f>
        <v>0</v>
      </c>
      <c r="H218" s="70">
        <f>'2010-2022_9bis'!H218+'2010-2022_9ter'!H218</f>
        <v>0</v>
      </c>
      <c r="I218" s="70">
        <f>'2010-2022_9bis'!I218+'2010-2022_9ter'!I218</f>
        <v>0</v>
      </c>
      <c r="J218" s="40">
        <f>'2010-2022_9bis'!J218+'2010-2022_9ter'!J218</f>
        <v>0</v>
      </c>
      <c r="K218" s="40">
        <f>'2010-2022_9bis'!K218+'2010-2022_9ter'!K218</f>
        <v>10</v>
      </c>
      <c r="L218" s="40">
        <f>'2010-2022_9bis'!L218+'2010-2022_9ter'!L218</f>
        <v>0</v>
      </c>
      <c r="M218" s="40">
        <f>'2010-2022_9bis'!M218+'2010-2022_9ter'!M218</f>
        <v>1</v>
      </c>
      <c r="N218" s="40">
        <v>0</v>
      </c>
      <c r="O218" s="175">
        <f>'2022_Tot_Mois-Maand'!O217</f>
        <v>0</v>
      </c>
      <c r="P218" s="10"/>
      <c r="Q218" s="47" t="s">
        <v>153</v>
      </c>
      <c r="R218" s="48" t="s">
        <v>154</v>
      </c>
      <c r="S218" s="49" t="s">
        <v>153</v>
      </c>
    </row>
    <row r="219" spans="1:19" ht="15" customHeight="1" x14ac:dyDescent="0.2">
      <c r="A219" s="94" t="s">
        <v>374</v>
      </c>
      <c r="B219" s="95" t="s">
        <v>378</v>
      </c>
      <c r="C219" s="96">
        <f>'2010-2022_9bis'!C219+'2010-2022_9ter'!C219+'2010-2014_9alinéa3'!C218</f>
        <v>0</v>
      </c>
      <c r="D219" s="70">
        <f>'2010-2022_9bis'!D219+'2010-2022_9ter'!D219+'2010-2014_9alinéa3'!D218</f>
        <v>1</v>
      </c>
      <c r="E219" s="70">
        <f>'2010-2022_9bis'!E219+'2010-2022_9ter'!E219+'2010-2014_9alinéa3'!E218</f>
        <v>0</v>
      </c>
      <c r="F219" s="70">
        <f>'2010-2022_9bis'!F219+'2010-2022_9ter'!F219+'2010-2014_9alinéa3'!F218</f>
        <v>1</v>
      </c>
      <c r="G219" s="70">
        <f>'2010-2022_9bis'!G219+'2010-2022_9ter'!G219+'2010-2014_9alinéa3'!G218</f>
        <v>0</v>
      </c>
      <c r="H219" s="70">
        <f>'2010-2022_9bis'!H219+'2010-2022_9ter'!H219</f>
        <v>0</v>
      </c>
      <c r="I219" s="70">
        <f>'2010-2022_9bis'!I219+'2010-2022_9ter'!I219</f>
        <v>2</v>
      </c>
      <c r="J219" s="40">
        <f>'2010-2022_9bis'!J219+'2010-2022_9ter'!J219</f>
        <v>0</v>
      </c>
      <c r="K219" s="40">
        <f>'2010-2022_9bis'!K219+'2010-2022_9ter'!K219</f>
        <v>2</v>
      </c>
      <c r="L219" s="40">
        <f>'2010-2022_9bis'!L219+'2010-2022_9ter'!L219</f>
        <v>0</v>
      </c>
      <c r="M219" s="40">
        <f>'2010-2022_9bis'!M219+'2010-2022_9ter'!M219</f>
        <v>0</v>
      </c>
      <c r="N219" s="40">
        <v>0</v>
      </c>
      <c r="O219" s="175">
        <f>'2022_Tot_Mois-Maand'!O218</f>
        <v>0</v>
      </c>
      <c r="P219" s="10"/>
      <c r="Q219" s="47" t="s">
        <v>375</v>
      </c>
      <c r="R219" s="48" t="s">
        <v>376</v>
      </c>
      <c r="S219" s="49" t="s">
        <v>377</v>
      </c>
    </row>
    <row r="220" spans="1:19" ht="15" customHeight="1" x14ac:dyDescent="0.2">
      <c r="A220" s="94" t="s">
        <v>366</v>
      </c>
      <c r="B220" s="95" t="s">
        <v>370</v>
      </c>
      <c r="C220" s="96">
        <f>'2010-2022_9bis'!C220+'2010-2022_9ter'!C220+'2010-2014_9alinéa3'!C219</f>
        <v>0</v>
      </c>
      <c r="D220" s="70">
        <f>'2010-2022_9bis'!D220+'2010-2022_9ter'!D220+'2010-2014_9alinéa3'!D219</f>
        <v>0</v>
      </c>
      <c r="E220" s="70">
        <f>'2010-2022_9bis'!E220+'2010-2022_9ter'!E220+'2010-2014_9alinéa3'!E219</f>
        <v>8</v>
      </c>
      <c r="F220" s="70">
        <f>'2010-2022_9bis'!F220+'2010-2022_9ter'!F220+'2010-2014_9alinéa3'!F219</f>
        <v>0</v>
      </c>
      <c r="G220" s="70">
        <f>'2010-2022_9bis'!G220+'2010-2022_9ter'!G220+'2010-2014_9alinéa3'!G219</f>
        <v>1</v>
      </c>
      <c r="H220" s="70">
        <f>'2010-2022_9bis'!H220+'2010-2022_9ter'!H220</f>
        <v>0</v>
      </c>
      <c r="I220" s="70">
        <f>'2010-2022_9bis'!I220+'2010-2022_9ter'!I220</f>
        <v>0</v>
      </c>
      <c r="J220" s="40">
        <f>'2010-2022_9bis'!J220+'2010-2022_9ter'!J220</f>
        <v>0</v>
      </c>
      <c r="K220" s="40">
        <f>'2010-2022_9bis'!K220+'2010-2022_9ter'!K220</f>
        <v>0</v>
      </c>
      <c r="L220" s="40">
        <f>'2010-2022_9bis'!L220+'2010-2022_9ter'!L220</f>
        <v>0</v>
      </c>
      <c r="M220" s="40">
        <f>'2010-2022_9bis'!M220+'2010-2022_9ter'!M220</f>
        <v>0</v>
      </c>
      <c r="N220" s="40">
        <v>0</v>
      </c>
      <c r="O220" s="175">
        <f>'2022_Tot_Mois-Maand'!O219</f>
        <v>0</v>
      </c>
      <c r="P220" s="10"/>
      <c r="Q220" s="47" t="s">
        <v>367</v>
      </c>
      <c r="R220" s="48" t="s">
        <v>368</v>
      </c>
      <c r="S220" s="49" t="s">
        <v>369</v>
      </c>
    </row>
    <row r="221" spans="1:19" ht="15" customHeight="1" x14ac:dyDescent="0.2">
      <c r="A221" s="112" t="s">
        <v>371</v>
      </c>
      <c r="B221" s="113" t="s">
        <v>373</v>
      </c>
      <c r="C221" s="96">
        <f>'2010-2022_9bis'!C221+'2010-2022_9ter'!C221+'2010-2014_9alinéa3'!C220</f>
        <v>0</v>
      </c>
      <c r="D221" s="70">
        <f>'2010-2022_9bis'!D221+'2010-2022_9ter'!D221+'2010-2014_9alinéa3'!D220</f>
        <v>0</v>
      </c>
      <c r="E221" s="70">
        <f>'2010-2022_9bis'!E221+'2010-2022_9ter'!E221+'2010-2014_9alinéa3'!E220</f>
        <v>1</v>
      </c>
      <c r="F221" s="70">
        <f>'2010-2022_9bis'!F221+'2010-2022_9ter'!F221+'2010-2014_9alinéa3'!F220</f>
        <v>1</v>
      </c>
      <c r="G221" s="70">
        <f>'2010-2022_9bis'!G221+'2010-2022_9ter'!G221+'2010-2014_9alinéa3'!G220</f>
        <v>0</v>
      </c>
      <c r="H221" s="70">
        <f>'2010-2022_9bis'!H221+'2010-2022_9ter'!H221</f>
        <v>0</v>
      </c>
      <c r="I221" s="70">
        <f>'2010-2022_9bis'!I221+'2010-2022_9ter'!I221</f>
        <v>0</v>
      </c>
      <c r="J221" s="40">
        <f>'2010-2022_9bis'!J221+'2010-2022_9ter'!J221</f>
        <v>0</v>
      </c>
      <c r="K221" s="40">
        <f>'2010-2022_9bis'!K221+'2010-2022_9ter'!K221</f>
        <v>0</v>
      </c>
      <c r="L221" s="40">
        <f>'2010-2022_9bis'!L221+'2010-2022_9ter'!L221</f>
        <v>0</v>
      </c>
      <c r="M221" s="40">
        <f>'2010-2022_9bis'!M221+'2010-2022_9ter'!M221</f>
        <v>0</v>
      </c>
      <c r="N221" s="40">
        <v>0</v>
      </c>
      <c r="O221" s="175">
        <f>'2022_Tot_Mois-Maand'!O220</f>
        <v>0</v>
      </c>
      <c r="P221" s="10"/>
      <c r="Q221" s="47" t="s">
        <v>372</v>
      </c>
      <c r="R221" s="48" t="s">
        <v>372</v>
      </c>
      <c r="S221" s="49" t="s">
        <v>371</v>
      </c>
    </row>
    <row r="222" spans="1:19" ht="15" customHeight="1" x14ac:dyDescent="0.2">
      <c r="A222" s="112" t="s">
        <v>271</v>
      </c>
      <c r="B222" s="113" t="s">
        <v>275</v>
      </c>
      <c r="C222" s="96">
        <f>'2010-2022_9bis'!C222+'2010-2022_9ter'!C222+'2010-2014_9alinéa3'!C221</f>
        <v>7</v>
      </c>
      <c r="D222" s="70">
        <f>'2010-2022_9bis'!D222+'2010-2022_9ter'!D222+'2010-2014_9alinéa3'!D221</f>
        <v>0</v>
      </c>
      <c r="E222" s="70">
        <f>'2010-2022_9bis'!E222+'2010-2022_9ter'!E222+'2010-2014_9alinéa3'!E221</f>
        <v>3</v>
      </c>
      <c r="F222" s="70">
        <f>'2010-2022_9bis'!F222+'2010-2022_9ter'!F222+'2010-2014_9alinéa3'!F221</f>
        <v>6</v>
      </c>
      <c r="G222" s="70">
        <f>'2010-2022_9bis'!G222+'2010-2022_9ter'!G222+'2010-2014_9alinéa3'!G221</f>
        <v>6</v>
      </c>
      <c r="H222" s="70">
        <f>'2010-2022_9bis'!H222+'2010-2022_9ter'!H222</f>
        <v>1</v>
      </c>
      <c r="I222" s="70">
        <f>'2010-2022_9bis'!I222+'2010-2022_9ter'!I222</f>
        <v>1</v>
      </c>
      <c r="J222" s="40">
        <f>'2010-2022_9bis'!J222+'2010-2022_9ter'!J222</f>
        <v>5</v>
      </c>
      <c r="K222" s="40">
        <f>'2010-2022_9bis'!K222+'2010-2022_9ter'!K222</f>
        <v>1</v>
      </c>
      <c r="L222" s="40">
        <f>'2010-2022_9bis'!L222+'2010-2022_9ter'!L222</f>
        <v>1</v>
      </c>
      <c r="M222" s="40">
        <f>'2010-2022_9bis'!M222+'2010-2022_9ter'!M222</f>
        <v>1</v>
      </c>
      <c r="N222" s="40">
        <v>0</v>
      </c>
      <c r="O222" s="175">
        <f>'2022_Tot_Mois-Maand'!O221</f>
        <v>0</v>
      </c>
      <c r="P222" s="10"/>
      <c r="Q222" s="47" t="s">
        <v>272</v>
      </c>
      <c r="R222" s="48" t="s">
        <v>273</v>
      </c>
      <c r="S222" s="49" t="s">
        <v>274</v>
      </c>
    </row>
    <row r="223" spans="1:19" ht="15" customHeight="1" x14ac:dyDescent="0.2">
      <c r="A223" s="94" t="s">
        <v>406</v>
      </c>
      <c r="B223" s="95" t="s">
        <v>408</v>
      </c>
      <c r="C223" s="96">
        <f>'2010-2022_9bis'!C223+'2010-2022_9ter'!C223+'2010-2014_9alinéa3'!C222</f>
        <v>0</v>
      </c>
      <c r="D223" s="70">
        <f>'2010-2022_9bis'!D223+'2010-2022_9ter'!D223+'2010-2014_9alinéa3'!D222</f>
        <v>0</v>
      </c>
      <c r="E223" s="70">
        <f>'2010-2022_9bis'!E223+'2010-2022_9ter'!E223+'2010-2014_9alinéa3'!E222</f>
        <v>0</v>
      </c>
      <c r="F223" s="70">
        <f>'2010-2022_9bis'!F223+'2010-2022_9ter'!F223+'2010-2014_9alinéa3'!F222</f>
        <v>0</v>
      </c>
      <c r="G223" s="70">
        <f>'2010-2022_9bis'!G223+'2010-2022_9ter'!G223+'2010-2014_9alinéa3'!G222</f>
        <v>1</v>
      </c>
      <c r="H223" s="70">
        <f>'2010-2022_9bis'!H223+'2010-2022_9ter'!H223</f>
        <v>1</v>
      </c>
      <c r="I223" s="70">
        <f>'2010-2022_9bis'!I223+'2010-2022_9ter'!I223</f>
        <v>0</v>
      </c>
      <c r="J223" s="40">
        <f>'2010-2022_9bis'!J223+'2010-2022_9ter'!J223</f>
        <v>0</v>
      </c>
      <c r="K223" s="40">
        <f>'2010-2022_9bis'!K223+'2010-2022_9ter'!K223</f>
        <v>0</v>
      </c>
      <c r="L223" s="40">
        <f>'2010-2022_9bis'!L223+'2010-2022_9ter'!L223</f>
        <v>0</v>
      </c>
      <c r="M223" s="40">
        <f>'2010-2022_9bis'!M223+'2010-2022_9ter'!M223</f>
        <v>0</v>
      </c>
      <c r="N223" s="40">
        <v>0</v>
      </c>
      <c r="O223" s="175">
        <f>'2022_Tot_Mois-Maand'!O222</f>
        <v>0</v>
      </c>
      <c r="P223" s="10"/>
      <c r="Q223" s="47" t="s">
        <v>407</v>
      </c>
      <c r="R223" s="48" t="s">
        <v>407</v>
      </c>
      <c r="S223" s="49" t="s">
        <v>407</v>
      </c>
    </row>
    <row r="224" spans="1:19" ht="15" customHeight="1" x14ac:dyDescent="0.2">
      <c r="A224" s="112" t="s">
        <v>444</v>
      </c>
      <c r="B224" s="113" t="s">
        <v>447</v>
      </c>
      <c r="C224" s="96">
        <f>'2010-2022_9bis'!C224+'2010-2022_9ter'!C224+'2010-2014_9alinéa3'!C223</f>
        <v>0</v>
      </c>
      <c r="D224" s="70">
        <f>'2010-2022_9bis'!D224+'2010-2022_9ter'!D224+'2010-2014_9alinéa3'!D223</f>
        <v>4</v>
      </c>
      <c r="E224" s="70">
        <f>'2010-2022_9bis'!E224+'2010-2022_9ter'!E224+'2010-2014_9alinéa3'!E223</f>
        <v>2</v>
      </c>
      <c r="F224" s="70">
        <f>'2010-2022_9bis'!F224+'2010-2022_9ter'!F224+'2010-2014_9alinéa3'!F223</f>
        <v>6</v>
      </c>
      <c r="G224" s="70">
        <f>'2010-2022_9bis'!G224+'2010-2022_9ter'!G224+'2010-2014_9alinéa3'!G223</f>
        <v>1</v>
      </c>
      <c r="H224" s="70">
        <f>'2010-2022_9bis'!H224+'2010-2022_9ter'!H224</f>
        <v>0</v>
      </c>
      <c r="I224" s="70">
        <f>'2010-2022_9bis'!I224+'2010-2022_9ter'!I224</f>
        <v>0</v>
      </c>
      <c r="J224" s="40">
        <f>'2010-2022_9bis'!J224+'2010-2022_9ter'!J224</f>
        <v>0</v>
      </c>
      <c r="K224" s="40">
        <f>'2010-2022_9bis'!K224+'2010-2022_9ter'!K224</f>
        <v>1</v>
      </c>
      <c r="L224" s="40">
        <f>'2010-2022_9bis'!L224+'2010-2022_9ter'!L224</f>
        <v>0</v>
      </c>
      <c r="M224" s="40">
        <f>'2010-2022_9bis'!M224+'2010-2022_9ter'!M224</f>
        <v>0</v>
      </c>
      <c r="N224" s="40">
        <v>1</v>
      </c>
      <c r="O224" s="175">
        <f>'2022_Tot_Mois-Maand'!O223</f>
        <v>0</v>
      </c>
      <c r="P224" s="10"/>
      <c r="Q224" s="47" t="s">
        <v>445</v>
      </c>
      <c r="R224" s="48" t="s">
        <v>446</v>
      </c>
      <c r="S224" s="49" t="s">
        <v>716</v>
      </c>
    </row>
    <row r="225" spans="1:19" ht="15" customHeight="1" x14ac:dyDescent="0.2">
      <c r="A225" s="112" t="s">
        <v>37</v>
      </c>
      <c r="B225" s="113" t="s">
        <v>41</v>
      </c>
      <c r="C225" s="96">
        <f>'2010-2022_9bis'!C225+'2010-2022_9ter'!C225+'2010-2014_9alinéa3'!C224</f>
        <v>40</v>
      </c>
      <c r="D225" s="70">
        <f>'2010-2022_9bis'!D225+'2010-2022_9ter'!D225+'2010-2014_9alinéa3'!D224</f>
        <v>0</v>
      </c>
      <c r="E225" s="70">
        <f>'2010-2022_9bis'!E225+'2010-2022_9ter'!E225+'2010-2014_9alinéa3'!E224</f>
        <v>0</v>
      </c>
      <c r="F225" s="70">
        <f>'2010-2022_9bis'!F225+'2010-2022_9ter'!F225+'2010-2014_9alinéa3'!F224</f>
        <v>0</v>
      </c>
      <c r="G225" s="70">
        <f>'2010-2022_9bis'!G225+'2010-2022_9ter'!G225+'2010-2014_9alinéa3'!G224</f>
        <v>0</v>
      </c>
      <c r="H225" s="70">
        <f>'2010-2022_9bis'!H225+'2010-2022_9ter'!H225</f>
        <v>0</v>
      </c>
      <c r="I225" s="70">
        <f>'2010-2022_9bis'!I225+'2010-2022_9ter'!I225</f>
        <v>0</v>
      </c>
      <c r="J225" s="40">
        <f>'2010-2022_9bis'!J225+'2010-2022_9ter'!J225</f>
        <v>0</v>
      </c>
      <c r="K225" s="40">
        <f>'2010-2022_9bis'!K225+'2010-2022_9ter'!K225</f>
        <v>0</v>
      </c>
      <c r="L225" s="40">
        <f>'2010-2022_9bis'!L225+'2010-2022_9ter'!L225</f>
        <v>0</v>
      </c>
      <c r="M225" s="40">
        <f>'2010-2022_9bis'!M225+'2010-2022_9ter'!M225</f>
        <v>0</v>
      </c>
      <c r="N225" s="40">
        <v>0</v>
      </c>
      <c r="O225" s="175">
        <f>'2022_Tot_Mois-Maand'!O224</f>
        <v>0</v>
      </c>
      <c r="P225" s="10"/>
      <c r="Q225" s="47" t="s">
        <v>38</v>
      </c>
      <c r="R225" s="48" t="s">
        <v>39</v>
      </c>
      <c r="S225" s="49" t="s">
        <v>40</v>
      </c>
    </row>
    <row r="226" spans="1:19" ht="15" customHeight="1" x14ac:dyDescent="0.2">
      <c r="A226" s="112" t="s">
        <v>481</v>
      </c>
      <c r="B226" s="113" t="s">
        <v>484</v>
      </c>
      <c r="C226" s="96">
        <f>'2010-2022_9bis'!C226+'2010-2022_9ter'!C226+'2010-2014_9alinéa3'!C225</f>
        <v>8</v>
      </c>
      <c r="D226" s="70">
        <f>'2010-2022_9bis'!D226+'2010-2022_9ter'!D226+'2010-2014_9alinéa3'!D225</f>
        <v>8</v>
      </c>
      <c r="E226" s="70">
        <f>'2010-2022_9bis'!E226+'2010-2022_9ter'!E226+'2010-2014_9alinéa3'!E225</f>
        <v>22</v>
      </c>
      <c r="F226" s="70">
        <f>'2010-2022_9bis'!F226+'2010-2022_9ter'!F226+'2010-2014_9alinéa3'!F225</f>
        <v>2</v>
      </c>
      <c r="G226" s="70">
        <f>'2010-2022_9bis'!G226+'2010-2022_9ter'!G226+'2010-2014_9alinéa3'!G225</f>
        <v>3</v>
      </c>
      <c r="H226" s="70">
        <f>'2010-2022_9bis'!H226+'2010-2022_9ter'!H226</f>
        <v>0</v>
      </c>
      <c r="I226" s="70">
        <f>'2010-2022_9bis'!I226+'2010-2022_9ter'!I226</f>
        <v>0</v>
      </c>
      <c r="J226" s="40">
        <f>'2010-2022_9bis'!J226+'2010-2022_9ter'!J226</f>
        <v>2</v>
      </c>
      <c r="K226" s="40">
        <f>'2010-2022_9bis'!K226+'2010-2022_9ter'!K226</f>
        <v>0</v>
      </c>
      <c r="L226" s="40">
        <f>'2010-2022_9bis'!L226+'2010-2022_9ter'!L226</f>
        <v>3</v>
      </c>
      <c r="M226" s="40">
        <f>'2010-2022_9bis'!M226+'2010-2022_9ter'!M226</f>
        <v>6</v>
      </c>
      <c r="N226" s="40">
        <v>2</v>
      </c>
      <c r="O226" s="175">
        <f>'2022_Tot_Mois-Maand'!O225</f>
        <v>1</v>
      </c>
      <c r="P226" s="10"/>
      <c r="Q226" s="47" t="s">
        <v>482</v>
      </c>
      <c r="R226" s="48" t="s">
        <v>482</v>
      </c>
      <c r="S226" s="49" t="s">
        <v>483</v>
      </c>
    </row>
    <row r="227" spans="1:19" ht="15" customHeight="1" x14ac:dyDescent="0.2">
      <c r="A227" s="94" t="s">
        <v>487</v>
      </c>
      <c r="B227" s="95" t="s">
        <v>488</v>
      </c>
      <c r="C227" s="96">
        <f>'2010-2022_9bis'!C227+'2010-2022_9ter'!C227+'2010-2014_9alinéa3'!C226</f>
        <v>0</v>
      </c>
      <c r="D227" s="70">
        <f>'2010-2022_9bis'!D227+'2010-2022_9ter'!D227+'2010-2014_9alinéa3'!D226</f>
        <v>1</v>
      </c>
      <c r="E227" s="70">
        <f>'2010-2022_9bis'!E227+'2010-2022_9ter'!E227+'2010-2014_9alinéa3'!E226</f>
        <v>1</v>
      </c>
      <c r="F227" s="70">
        <f>'2010-2022_9bis'!F227+'2010-2022_9ter'!F227+'2010-2014_9alinéa3'!F226</f>
        <v>1</v>
      </c>
      <c r="G227" s="70">
        <f>'2010-2022_9bis'!G227+'2010-2022_9ter'!G227+'2010-2014_9alinéa3'!G226</f>
        <v>0</v>
      </c>
      <c r="H227" s="70">
        <f>'2010-2022_9bis'!H227+'2010-2022_9ter'!H227</f>
        <v>1</v>
      </c>
      <c r="I227" s="70">
        <f>'2010-2022_9bis'!I227+'2010-2022_9ter'!I227</f>
        <v>0</v>
      </c>
      <c r="J227" s="40">
        <f>'2010-2022_9bis'!J227+'2010-2022_9ter'!J227</f>
        <v>0</v>
      </c>
      <c r="K227" s="40">
        <f>'2010-2022_9bis'!K227+'2010-2022_9ter'!K227</f>
        <v>0</v>
      </c>
      <c r="L227" s="40">
        <f>'2010-2022_9bis'!L227+'2010-2022_9ter'!L227</f>
        <v>0</v>
      </c>
      <c r="M227" s="40">
        <f>'2010-2022_9bis'!M227+'2010-2022_9ter'!M227</f>
        <v>0</v>
      </c>
      <c r="N227" s="40">
        <v>2</v>
      </c>
      <c r="O227" s="175">
        <f>'2022_Tot_Mois-Maand'!O226</f>
        <v>0</v>
      </c>
      <c r="P227" s="10"/>
      <c r="Q227" s="47" t="s">
        <v>487</v>
      </c>
      <c r="R227" s="48" t="s">
        <v>487</v>
      </c>
      <c r="S227" s="49" t="s">
        <v>487</v>
      </c>
    </row>
    <row r="228" spans="1:19" ht="15" customHeight="1" x14ac:dyDescent="0.2">
      <c r="A228" s="112" t="s">
        <v>497</v>
      </c>
      <c r="B228" s="113" t="s">
        <v>501</v>
      </c>
      <c r="C228" s="96">
        <f>'2010-2022_9bis'!C228+'2010-2022_9ter'!C228+'2010-2014_9alinéa3'!C227</f>
        <v>62</v>
      </c>
      <c r="D228" s="70">
        <f>'2010-2022_9bis'!D228+'2010-2022_9ter'!D228+'2010-2014_9alinéa3'!D227</f>
        <v>302</v>
      </c>
      <c r="E228" s="70">
        <f>'2010-2022_9bis'!E228+'2010-2022_9ter'!E228+'2010-2014_9alinéa3'!E227</f>
        <v>322</v>
      </c>
      <c r="F228" s="70">
        <f>'2010-2022_9bis'!F228+'2010-2022_9ter'!F228+'2010-2014_9alinéa3'!F227</f>
        <v>238</v>
      </c>
      <c r="G228" s="70">
        <f>'2010-2022_9bis'!G228+'2010-2022_9ter'!G228+'2010-2014_9alinéa3'!G227</f>
        <v>120</v>
      </c>
      <c r="H228" s="70">
        <f>'2010-2022_9bis'!H228+'2010-2022_9ter'!H228</f>
        <v>82</v>
      </c>
      <c r="I228" s="70">
        <f>'2010-2022_9bis'!I228+'2010-2022_9ter'!I228</f>
        <v>53</v>
      </c>
      <c r="J228" s="40">
        <f>'2010-2022_9bis'!J228+'2010-2022_9ter'!J228</f>
        <v>45</v>
      </c>
      <c r="K228" s="40">
        <f>'2010-2022_9bis'!K228+'2010-2022_9ter'!K228</f>
        <v>37</v>
      </c>
      <c r="L228" s="40">
        <f>'2010-2022_9bis'!L228+'2010-2022_9ter'!L228</f>
        <v>18</v>
      </c>
      <c r="M228" s="40">
        <f>'2010-2022_9bis'!M228+'2010-2022_9ter'!M228</f>
        <v>8</v>
      </c>
      <c r="N228" s="40">
        <v>3</v>
      </c>
      <c r="O228" s="175">
        <f>'2022_Tot_Mois-Maand'!O227</f>
        <v>9</v>
      </c>
      <c r="P228" s="10"/>
      <c r="Q228" s="47" t="s">
        <v>498</v>
      </c>
      <c r="R228" s="48" t="s">
        <v>499</v>
      </c>
      <c r="S228" s="49" t="s">
        <v>500</v>
      </c>
    </row>
    <row r="229" spans="1:19" ht="15" customHeight="1" x14ac:dyDescent="0.2">
      <c r="A229" s="112" t="s">
        <v>553</v>
      </c>
      <c r="B229" s="113" t="s">
        <v>557</v>
      </c>
      <c r="C229" s="96">
        <f>'2010-2022_9bis'!C229+'2010-2022_9ter'!C229+'2010-2014_9alinéa3'!C228</f>
        <v>0</v>
      </c>
      <c r="D229" s="70">
        <f>'2010-2022_9bis'!D229+'2010-2022_9ter'!D229+'2010-2014_9alinéa3'!D228</f>
        <v>0</v>
      </c>
      <c r="E229" s="70">
        <f>'2010-2022_9bis'!E229+'2010-2022_9ter'!E229+'2010-2014_9alinéa3'!E228</f>
        <v>0</v>
      </c>
      <c r="F229" s="70">
        <f>'2010-2022_9bis'!F229+'2010-2022_9ter'!F229+'2010-2014_9alinéa3'!F228</f>
        <v>0</v>
      </c>
      <c r="G229" s="70">
        <f>'2010-2022_9bis'!G229+'2010-2022_9ter'!G229+'2010-2014_9alinéa3'!G228</f>
        <v>0</v>
      </c>
      <c r="H229" s="70">
        <f>'2010-2022_9bis'!H229+'2010-2022_9ter'!H229</f>
        <v>13</v>
      </c>
      <c r="I229" s="70">
        <f>'2010-2022_9bis'!I229+'2010-2022_9ter'!I229</f>
        <v>0</v>
      </c>
      <c r="J229" s="40">
        <f>'2010-2022_9bis'!J229+'2010-2022_9ter'!J229</f>
        <v>0</v>
      </c>
      <c r="K229" s="40">
        <f>'2010-2022_9bis'!K229+'2010-2022_9ter'!K229</f>
        <v>0</v>
      </c>
      <c r="L229" s="40">
        <f>'2010-2022_9bis'!L229+'2010-2022_9ter'!L229</f>
        <v>0</v>
      </c>
      <c r="M229" s="40">
        <f>'2010-2022_9bis'!M229+'2010-2022_9ter'!M229</f>
        <v>0</v>
      </c>
      <c r="N229" s="40">
        <v>0</v>
      </c>
      <c r="O229" s="175">
        <f>'2022_Tot_Mois-Maand'!O228</f>
        <v>0</v>
      </c>
      <c r="P229" s="10"/>
      <c r="Q229" s="47" t="s">
        <v>554</v>
      </c>
      <c r="R229" s="48" t="s">
        <v>555</v>
      </c>
      <c r="S229" s="49" t="s">
        <v>556</v>
      </c>
    </row>
    <row r="230" spans="1:19" ht="15" customHeight="1" x14ac:dyDescent="0.2">
      <c r="A230" s="112" t="s">
        <v>712</v>
      </c>
      <c r="B230" s="113" t="s">
        <v>552</v>
      </c>
      <c r="C230" s="96">
        <f>'2010-2022_9bis'!C230+'2010-2022_9ter'!C230+'2010-2014_9alinéa3'!C229</f>
        <v>51</v>
      </c>
      <c r="D230" s="70">
        <f>'2010-2022_9bis'!D230+'2010-2022_9ter'!D230+'2010-2014_9alinéa3'!D229</f>
        <v>80</v>
      </c>
      <c r="E230" s="70">
        <f>'2010-2022_9bis'!E230+'2010-2022_9ter'!E230+'2010-2014_9alinéa3'!E229</f>
        <v>125</v>
      </c>
      <c r="F230" s="70">
        <f>'2010-2022_9bis'!F230+'2010-2022_9ter'!F230+'2010-2014_9alinéa3'!F229</f>
        <v>26</v>
      </c>
      <c r="G230" s="70">
        <f>'2010-2022_9bis'!G230+'2010-2022_9ter'!G230+'2010-2014_9alinéa3'!G229</f>
        <v>11</v>
      </c>
      <c r="H230" s="70">
        <f>'2010-2022_9bis'!H230+'2010-2022_9ter'!H230</f>
        <v>11</v>
      </c>
      <c r="I230" s="70">
        <f>'2010-2022_9bis'!I230+'2010-2022_9ter'!I230</f>
        <v>5</v>
      </c>
      <c r="J230" s="40">
        <f>'2010-2022_9bis'!J230+'2010-2022_9ter'!J230</f>
        <v>1</v>
      </c>
      <c r="K230" s="40">
        <f>'2010-2022_9bis'!K230+'2010-2022_9ter'!K230</f>
        <v>1</v>
      </c>
      <c r="L230" s="40">
        <f>'2010-2022_9bis'!L230+'2010-2022_9ter'!L230</f>
        <v>1</v>
      </c>
      <c r="M230" s="40">
        <f>'2010-2022_9bis'!M230+'2010-2022_9ter'!M230</f>
        <v>0</v>
      </c>
      <c r="N230" s="40">
        <v>2</v>
      </c>
      <c r="O230" s="175">
        <f>'2022_Tot_Mois-Maand'!O229</f>
        <v>1</v>
      </c>
      <c r="P230" s="10"/>
      <c r="Q230" s="47" t="s">
        <v>717</v>
      </c>
      <c r="R230" s="48" t="s">
        <v>551</v>
      </c>
      <c r="S230" s="49" t="s">
        <v>718</v>
      </c>
    </row>
    <row r="231" spans="1:19" ht="15" customHeight="1" x14ac:dyDescent="0.2">
      <c r="A231" s="94" t="s">
        <v>212</v>
      </c>
      <c r="B231" s="95" t="s">
        <v>215</v>
      </c>
      <c r="C231" s="96">
        <f>'2010-2022_9bis'!C231+'2010-2022_9ter'!C231+'2010-2014_9alinéa3'!C230</f>
        <v>0</v>
      </c>
      <c r="D231" s="70">
        <f>'2010-2022_9bis'!D231+'2010-2022_9ter'!D231+'2010-2014_9alinéa3'!D230</f>
        <v>0</v>
      </c>
      <c r="E231" s="70">
        <f>'2010-2022_9bis'!E231+'2010-2022_9ter'!E231+'2010-2014_9alinéa3'!E230</f>
        <v>0</v>
      </c>
      <c r="F231" s="70">
        <f>'2010-2022_9bis'!F231+'2010-2022_9ter'!F231+'2010-2014_9alinéa3'!F230</f>
        <v>0</v>
      </c>
      <c r="G231" s="70">
        <f>'2010-2022_9bis'!G231+'2010-2022_9ter'!G231+'2010-2014_9alinéa3'!G230</f>
        <v>0</v>
      </c>
      <c r="H231" s="70">
        <f>'2010-2022_9bis'!H231+'2010-2022_9ter'!H231</f>
        <v>0</v>
      </c>
      <c r="I231" s="70">
        <f>'2010-2022_9bis'!I231+'2010-2022_9ter'!I231</f>
        <v>0</v>
      </c>
      <c r="J231" s="40">
        <f>'2010-2022_9bis'!J231+'2010-2022_9ter'!J231</f>
        <v>0</v>
      </c>
      <c r="K231" s="40">
        <f>'2010-2022_9bis'!K231+'2010-2022_9ter'!K231</f>
        <v>0</v>
      </c>
      <c r="L231" s="40">
        <f>'2010-2022_9bis'!L231+'2010-2022_9ter'!L231</f>
        <v>0</v>
      </c>
      <c r="M231" s="40">
        <f>'2010-2022_9bis'!M231+'2010-2022_9ter'!M231</f>
        <v>0</v>
      </c>
      <c r="N231" s="40">
        <v>0</v>
      </c>
      <c r="O231" s="175">
        <f>'2022_Tot_Mois-Maand'!O230</f>
        <v>0</v>
      </c>
      <c r="P231" s="10"/>
      <c r="Q231" s="47" t="s">
        <v>213</v>
      </c>
      <c r="R231" s="48" t="s">
        <v>214</v>
      </c>
      <c r="S231" s="49" t="s">
        <v>213</v>
      </c>
    </row>
    <row r="232" spans="1:19" ht="15" customHeight="1" x14ac:dyDescent="0.2">
      <c r="A232" s="112" t="s">
        <v>558</v>
      </c>
      <c r="B232" s="113" t="s">
        <v>562</v>
      </c>
      <c r="C232" s="96">
        <f>'2010-2022_9bis'!C232+'2010-2022_9ter'!C232+'2010-2014_9alinéa3'!C231</f>
        <v>0</v>
      </c>
      <c r="D232" s="70">
        <f>'2010-2022_9bis'!D232+'2010-2022_9ter'!D232+'2010-2014_9alinéa3'!D231</f>
        <v>0</v>
      </c>
      <c r="E232" s="70">
        <f>'2010-2022_9bis'!E232+'2010-2022_9ter'!E232+'2010-2014_9alinéa3'!E231</f>
        <v>0</v>
      </c>
      <c r="F232" s="70">
        <f>'2010-2022_9bis'!F232+'2010-2022_9ter'!F232+'2010-2014_9alinéa3'!F231</f>
        <v>0</v>
      </c>
      <c r="G232" s="70">
        <f>'2010-2022_9bis'!G232+'2010-2022_9ter'!G232+'2010-2014_9alinéa3'!G231</f>
        <v>0</v>
      </c>
      <c r="H232" s="70">
        <f>'2010-2022_9bis'!H232+'2010-2022_9ter'!H232</f>
        <v>0</v>
      </c>
      <c r="I232" s="70">
        <f>'2010-2022_9bis'!I232+'2010-2022_9ter'!I232</f>
        <v>0</v>
      </c>
      <c r="J232" s="40">
        <f>'2010-2022_9bis'!J232+'2010-2022_9ter'!J232</f>
        <v>0</v>
      </c>
      <c r="K232" s="40">
        <f>'2010-2022_9bis'!K232+'2010-2022_9ter'!K232</f>
        <v>0</v>
      </c>
      <c r="L232" s="40">
        <f>'2010-2022_9bis'!L232+'2010-2022_9ter'!L232</f>
        <v>0</v>
      </c>
      <c r="M232" s="40">
        <f>'2010-2022_9bis'!M232+'2010-2022_9ter'!M232</f>
        <v>0</v>
      </c>
      <c r="N232" s="40">
        <v>0</v>
      </c>
      <c r="O232" s="175">
        <f>'2022_Tot_Mois-Maand'!O231</f>
        <v>0</v>
      </c>
      <c r="P232" s="10"/>
      <c r="Q232" s="47" t="s">
        <v>559</v>
      </c>
      <c r="R232" s="48" t="s">
        <v>560</v>
      </c>
      <c r="S232" s="49" t="s">
        <v>561</v>
      </c>
    </row>
    <row r="233" spans="1:19" ht="15" customHeight="1" thickBot="1" x14ac:dyDescent="0.25">
      <c r="A233" s="140" t="s">
        <v>713</v>
      </c>
      <c r="B233" s="141" t="s">
        <v>228</v>
      </c>
      <c r="C233" s="131">
        <f>'2010-2022_9bis'!C233+'2010-2022_9ter'!C233+'2010-2014_9alinéa3'!C232</f>
        <v>0</v>
      </c>
      <c r="D233" s="132">
        <f>'2010-2022_9bis'!D233+'2010-2022_9ter'!D233+'2010-2014_9alinéa3'!D232</f>
        <v>16</v>
      </c>
      <c r="E233" s="132">
        <f>'2010-2022_9bis'!E233+'2010-2022_9ter'!E233+'2010-2014_9alinéa3'!E232</f>
        <v>6</v>
      </c>
      <c r="F233" s="132">
        <f>'2010-2022_9bis'!F233+'2010-2022_9ter'!F233+'2010-2014_9alinéa3'!F232</f>
        <v>5</v>
      </c>
      <c r="G233" s="132">
        <f>'2010-2022_9bis'!G233+'2010-2022_9ter'!G233+'2010-2014_9alinéa3'!G232</f>
        <v>0</v>
      </c>
      <c r="H233" s="132">
        <f>'2010-2022_9bis'!H233+'2010-2022_9ter'!H233</f>
        <v>0</v>
      </c>
      <c r="I233" s="132">
        <f>'2010-2022_9bis'!I233+'2010-2022_9ter'!I233</f>
        <v>0</v>
      </c>
      <c r="J233" s="133">
        <f>'2010-2022_9bis'!J233+'2010-2022_9ter'!J233</f>
        <v>0</v>
      </c>
      <c r="K233" s="133">
        <f>'2010-2022_9bis'!K233+'2010-2022_9ter'!K233</f>
        <v>0</v>
      </c>
      <c r="L233" s="133">
        <f>'2010-2022_9bis'!L233+'2010-2022_9ter'!L233</f>
        <v>0</v>
      </c>
      <c r="M233" s="142">
        <f>'2010-2022_9bis'!M233+'2010-2022_9ter'!M233</f>
        <v>0</v>
      </c>
      <c r="N233" s="143" t="s">
        <v>705</v>
      </c>
      <c r="O233" s="144" t="s">
        <v>705</v>
      </c>
      <c r="P233" s="10"/>
      <c r="Q233" s="50" t="s">
        <v>719</v>
      </c>
      <c r="R233" s="51" t="s">
        <v>720</v>
      </c>
      <c r="S233" s="52" t="s">
        <v>721</v>
      </c>
    </row>
    <row r="234" spans="1:19" ht="15" customHeight="1" x14ac:dyDescent="0.2">
      <c r="A234" s="37"/>
      <c r="B234" s="38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/>
      <c r="N234"/>
      <c r="O234"/>
      <c r="P234" s="10"/>
      <c r="Q234" s="39"/>
      <c r="R234" s="39"/>
      <c r="S234" s="39"/>
    </row>
    <row r="235" spans="1:19" x14ac:dyDescent="0.2">
      <c r="M235"/>
      <c r="N235"/>
      <c r="O235"/>
      <c r="P235" s="10"/>
    </row>
    <row r="236" spans="1:19" x14ac:dyDescent="0.2">
      <c r="A236" s="18" t="s">
        <v>688</v>
      </c>
      <c r="Q236" s="24"/>
    </row>
    <row r="237" spans="1:19" x14ac:dyDescent="0.2">
      <c r="A237" s="18" t="s">
        <v>689</v>
      </c>
      <c r="Q237" s="24"/>
    </row>
  </sheetData>
  <mergeCells count="21">
    <mergeCell ref="Q203:Q204"/>
    <mergeCell ref="R203:R204"/>
    <mergeCell ref="S203:S204"/>
    <mergeCell ref="A202:O202"/>
    <mergeCell ref="A1:O1"/>
    <mergeCell ref="A2:O2"/>
    <mergeCell ref="N203:N204"/>
    <mergeCell ref="O203:O204"/>
    <mergeCell ref="H203:H204"/>
    <mergeCell ref="I203:I204"/>
    <mergeCell ref="J203:J204"/>
    <mergeCell ref="K203:K204"/>
    <mergeCell ref="L203:L204"/>
    <mergeCell ref="M203:M204"/>
    <mergeCell ref="A203:A204"/>
    <mergeCell ref="B203:B204"/>
    <mergeCell ref="C203:C204"/>
    <mergeCell ref="D203:D204"/>
    <mergeCell ref="E203:E204"/>
    <mergeCell ref="F203:F204"/>
    <mergeCell ref="G203:G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18 M37 O196 C10:M11 O14:O16 O20:O22 O10:O11 O24:O30 O32:O38 O40:O94 O96:O130 O132:O178 O180:O194 O198:O199 O206:O232 C14:M16 C206:M215 C20:M22 C23:F23 C24:M30 C32:M36 C38:M38 C40:M94 C96:M130 C132:M178 C180:M194 C198:M199 F216:M216 C217:M233 C196:M196 C18:M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tabSelected="1" workbookViewId="0">
      <pane xSplit="2" ySplit="11" topLeftCell="C198" activePane="bottomRight" state="frozen"/>
      <selection pane="topRight" activeCell="C1" sqref="C1"/>
      <selection pane="bottomLeft" activeCell="A12" sqref="A12"/>
      <selection pane="bottomRight" activeCell="M208" sqref="M208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5" customWidth="1"/>
    <col min="17" max="17" width="30.140625" style="1" customWidth="1"/>
    <col min="18" max="18" width="30.140625" style="19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s="145" customFormat="1" ht="21" customHeight="1" x14ac:dyDescent="0.2">
      <c r="A1" s="206" t="s">
        <v>818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146"/>
      <c r="R1" s="34"/>
    </row>
    <row r="2" spans="1:19" s="145" customFormat="1" ht="21" customHeight="1" x14ac:dyDescent="0.25">
      <c r="A2" s="213" t="s">
        <v>823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147"/>
      <c r="R2" s="34"/>
      <c r="S2" s="148"/>
    </row>
    <row r="3" spans="1:19" s="145" customFormat="1" ht="15" customHeight="1" x14ac:dyDescent="0.25">
      <c r="A3" s="32" t="s">
        <v>814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Q3" s="147"/>
      <c r="R3" s="34"/>
      <c r="S3" s="148"/>
    </row>
    <row r="4" spans="1:19" s="145" customFormat="1" ht="15" customHeight="1" x14ac:dyDescent="0.25">
      <c r="A4" s="32" t="s">
        <v>815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Q4" s="147"/>
      <c r="R4" s="34"/>
      <c r="S4" s="148"/>
    </row>
    <row r="5" spans="1:19" ht="1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Q5" s="2"/>
    </row>
    <row r="6" spans="1:19" ht="15" customHeight="1" x14ac:dyDescent="0.2">
      <c r="A6" s="31" t="s">
        <v>706</v>
      </c>
      <c r="B6" s="6"/>
      <c r="C6" s="6"/>
      <c r="D6" s="6"/>
      <c r="E6" s="4"/>
      <c r="F6" s="4"/>
      <c r="G6" s="4"/>
      <c r="H6" s="4"/>
      <c r="I6" s="4"/>
      <c r="J6" s="4"/>
      <c r="Q6" s="2"/>
    </row>
    <row r="7" spans="1:19" ht="15" customHeight="1" x14ac:dyDescent="0.2">
      <c r="A7" s="31" t="s">
        <v>816</v>
      </c>
      <c r="B7" s="6"/>
      <c r="C7" s="6"/>
      <c r="D7" s="6"/>
      <c r="E7" s="4"/>
      <c r="F7" s="4"/>
      <c r="G7" s="4"/>
      <c r="H7" s="4"/>
      <c r="I7" s="4"/>
      <c r="J7" s="4"/>
      <c r="N7" s="7"/>
      <c r="O7" s="7"/>
      <c r="Q7" s="2"/>
    </row>
    <row r="8" spans="1:19" ht="15" customHeight="1" thickBot="1" x14ac:dyDescent="0.25">
      <c r="A8" s="8"/>
      <c r="Q8" s="2"/>
    </row>
    <row r="9" spans="1:19" ht="27.75" customHeight="1" thickBot="1" x14ac:dyDescent="0.25">
      <c r="A9" s="71" t="s">
        <v>690</v>
      </c>
      <c r="B9" s="72" t="s">
        <v>710</v>
      </c>
      <c r="C9" s="71" t="s">
        <v>802</v>
      </c>
      <c r="D9" s="73" t="s">
        <v>803</v>
      </c>
      <c r="E9" s="71" t="s">
        <v>804</v>
      </c>
      <c r="F9" s="74" t="s">
        <v>805</v>
      </c>
      <c r="G9" s="71" t="s">
        <v>806</v>
      </c>
      <c r="H9" s="74" t="s">
        <v>807</v>
      </c>
      <c r="I9" s="71" t="s">
        <v>808</v>
      </c>
      <c r="J9" s="74" t="s">
        <v>809</v>
      </c>
      <c r="K9" s="71" t="s">
        <v>810</v>
      </c>
      <c r="L9" s="74" t="s">
        <v>811</v>
      </c>
      <c r="M9" s="72" t="s">
        <v>812</v>
      </c>
      <c r="N9" s="75" t="s">
        <v>813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19" ht="24" customHeight="1" thickBot="1" x14ac:dyDescent="0.25">
      <c r="A10" s="76" t="s">
        <v>666</v>
      </c>
      <c r="B10" s="77" t="s">
        <v>666</v>
      </c>
      <c r="C10" s="78">
        <f>'2022_9bis_Mois-Maand'!C10+'2022_9ter_Mois-Maand '!C10</f>
        <v>310</v>
      </c>
      <c r="D10" s="79">
        <f>'2022_9bis_Mois-Maand'!D10+'2022_9ter_Mois-Maand '!D10</f>
        <v>353</v>
      </c>
      <c r="E10" s="79">
        <f>'2022_9bis_Mois-Maand'!E10+'2022_9ter_Mois-Maand '!E10</f>
        <v>403</v>
      </c>
      <c r="F10" s="79">
        <f>'2022_9bis_Mois-Maand'!F10+'2022_9ter_Mois-Maand '!F10</f>
        <v>224</v>
      </c>
      <c r="G10" s="79">
        <f>'2022_9bis_Mois-Maand'!G10+'2022_9ter_Mois-Maand '!G10</f>
        <v>384</v>
      </c>
      <c r="H10" s="79">
        <f>'2022_9bis_Mois-Maand'!H10+'2022_9ter_Mois-Maand '!H10</f>
        <v>474</v>
      </c>
      <c r="I10" s="79">
        <f>'2022_9bis_Mois-Maand'!I10+'2022_9ter_Mois-Maand '!I10</f>
        <v>268</v>
      </c>
      <c r="J10" s="79">
        <f>'2022_9bis_Mois-Maand'!J10+'2022_9ter_Mois-Maand '!J10</f>
        <v>387</v>
      </c>
      <c r="K10" s="79">
        <f>'2022_9bis_Mois-Maand'!K10+'2022_9ter_Mois-Maand '!K10</f>
        <v>473</v>
      </c>
      <c r="L10" s="79">
        <f>'2022_9bis_Mois-Maand'!L10+'2022_9ter_Mois-Maand '!L10</f>
        <v>464</v>
      </c>
      <c r="M10" s="80"/>
      <c r="N10" s="79"/>
      <c r="O10" s="81">
        <f>SUM(C10:N10)</f>
        <v>3740</v>
      </c>
      <c r="P10" s="10"/>
      <c r="Q10" s="56"/>
      <c r="R10" s="57"/>
      <c r="S10" s="58"/>
    </row>
    <row r="11" spans="1:19" ht="24" customHeight="1" thickBot="1" x14ac:dyDescent="0.25">
      <c r="A11" s="82" t="s">
        <v>679</v>
      </c>
      <c r="B11" s="83" t="s">
        <v>667</v>
      </c>
      <c r="C11" s="78">
        <f>'2022_9bis_Mois-Maand'!C11+'2022_9ter_Mois-Maand '!C11</f>
        <v>308</v>
      </c>
      <c r="D11" s="79">
        <f>'2022_9bis_Mois-Maand'!D11+'2022_9ter_Mois-Maand '!D11</f>
        <v>351</v>
      </c>
      <c r="E11" s="79">
        <f>'2022_9bis_Mois-Maand'!E11+'2022_9ter_Mois-Maand '!E11</f>
        <v>403</v>
      </c>
      <c r="F11" s="79">
        <f>'2022_9bis_Mois-Maand'!F11+'2022_9ter_Mois-Maand '!F11</f>
        <v>223</v>
      </c>
      <c r="G11" s="79">
        <f>'2022_9bis_Mois-Maand'!G11+'2022_9ter_Mois-Maand '!G11</f>
        <v>384</v>
      </c>
      <c r="H11" s="79">
        <f>'2022_9bis_Mois-Maand'!H11+'2022_9ter_Mois-Maand '!H11</f>
        <v>474</v>
      </c>
      <c r="I11" s="79">
        <f>'2022_9bis_Mois-Maand'!I11+'2022_9ter_Mois-Maand '!I11</f>
        <v>268</v>
      </c>
      <c r="J11" s="79">
        <f>'2022_9bis_Mois-Maand'!J11+'2022_9ter_Mois-Maand '!J11</f>
        <v>387</v>
      </c>
      <c r="K11" s="79">
        <f>'2022_9bis_Mois-Maand'!K11+'2022_9ter_Mois-Maand '!K11</f>
        <v>465</v>
      </c>
      <c r="L11" s="79">
        <f>'2022_9bis_Mois-Maand'!L11+'2022_9ter_Mois-Maand '!L11</f>
        <v>462</v>
      </c>
      <c r="M11" s="80"/>
      <c r="N11" s="79"/>
      <c r="O11" s="81">
        <f t="shared" ref="O11:O74" si="0">SUM(C11:N11)</f>
        <v>3725</v>
      </c>
      <c r="P11" s="10"/>
      <c r="Q11" s="59"/>
      <c r="R11" s="57"/>
      <c r="S11" s="58"/>
    </row>
    <row r="12" spans="1:19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19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19" ht="15" customHeight="1" x14ac:dyDescent="0.2">
      <c r="A14" s="88" t="s">
        <v>295</v>
      </c>
      <c r="B14" s="89" t="s">
        <v>299</v>
      </c>
      <c r="C14" s="90">
        <f>'2022_9bis_Mois-Maand'!C14+'2022_9ter_Mois-Maand '!C14</f>
        <v>0</v>
      </c>
      <c r="D14" s="90">
        <f>'2022_9bis_Mois-Maand'!D14+'2022_9ter_Mois-Maand '!D14</f>
        <v>0</v>
      </c>
      <c r="E14" s="90">
        <f>'2022_9bis_Mois-Maand'!E14+'2022_9ter_Mois-Maand '!E14</f>
        <v>0</v>
      </c>
      <c r="F14" s="90">
        <f>'2022_9bis_Mois-Maand'!F14+'2022_9ter_Mois-Maand '!F14</f>
        <v>0</v>
      </c>
      <c r="G14" s="90">
        <f>'2022_9bis_Mois-Maand'!G14+'2022_9ter_Mois-Maand '!G14</f>
        <v>0</v>
      </c>
      <c r="H14" s="90">
        <f>'2022_9bis_Mois-Maand'!H14+'2022_9ter_Mois-Maand '!H14</f>
        <v>0</v>
      </c>
      <c r="I14" s="90">
        <f>'2022_9bis_Mois-Maand'!I14+'2022_9ter_Mois-Maand '!I14</f>
        <v>0</v>
      </c>
      <c r="J14" s="90">
        <f>'2022_9bis_Mois-Maand'!J14+'2022_9ter_Mois-Maand '!J14</f>
        <v>0</v>
      </c>
      <c r="K14" s="90">
        <f>'2022_9bis_Mois-Maand'!K14+'2022_9ter_Mois-Maand '!K14</f>
        <v>0</v>
      </c>
      <c r="L14" s="90">
        <f>'2022_9bis_Mois-Maand'!L14+'2022_9ter_Mois-Maand '!L14</f>
        <v>0</v>
      </c>
      <c r="M14" s="92"/>
      <c r="N14" s="92"/>
      <c r="O14" s="93">
        <f t="shared" si="0"/>
        <v>0</v>
      </c>
      <c r="P14" s="10"/>
      <c r="Q14" s="60" t="s">
        <v>296</v>
      </c>
      <c r="R14" s="61" t="s">
        <v>297</v>
      </c>
      <c r="S14" s="62" t="s">
        <v>298</v>
      </c>
    </row>
    <row r="15" spans="1:19" ht="15" customHeight="1" x14ac:dyDescent="0.2">
      <c r="A15" s="94" t="s">
        <v>360</v>
      </c>
      <c r="B15" s="95" t="s">
        <v>361</v>
      </c>
      <c r="C15" s="96">
        <f>'2022_9bis_Mois-Maand'!C15+'2022_9ter_Mois-Maand '!C15</f>
        <v>0</v>
      </c>
      <c r="D15" s="96">
        <f>'2022_9bis_Mois-Maand'!D15+'2022_9ter_Mois-Maand '!D15</f>
        <v>0</v>
      </c>
      <c r="E15" s="96">
        <f>'2022_9bis_Mois-Maand'!E15+'2022_9ter_Mois-Maand '!E15</f>
        <v>0</v>
      </c>
      <c r="F15" s="96">
        <f>'2022_9bis_Mois-Maand'!F15+'2022_9ter_Mois-Maand '!F15</f>
        <v>0</v>
      </c>
      <c r="G15" s="96">
        <f>'2022_9bis_Mois-Maand'!G15+'2022_9ter_Mois-Maand '!G15</f>
        <v>0</v>
      </c>
      <c r="H15" s="96">
        <f>'2022_9bis_Mois-Maand'!H15+'2022_9ter_Mois-Maand '!H15</f>
        <v>0</v>
      </c>
      <c r="I15" s="96">
        <f>'2022_9bis_Mois-Maand'!I15+'2022_9ter_Mois-Maand '!I15</f>
        <v>0</v>
      </c>
      <c r="J15" s="96">
        <f>'2022_9bis_Mois-Maand'!J15+'2022_9ter_Mois-Maand '!J15</f>
        <v>0</v>
      </c>
      <c r="K15" s="96">
        <f>'2022_9bis_Mois-Maand'!K15+'2022_9ter_Mois-Maand '!K15</f>
        <v>0</v>
      </c>
      <c r="L15" s="96">
        <f>'2022_9bis_Mois-Maand'!L15+'2022_9ter_Mois-Maand '!L15</f>
        <v>0</v>
      </c>
      <c r="M15" s="40"/>
      <c r="N15" s="40"/>
      <c r="O15" s="97">
        <f t="shared" si="0"/>
        <v>0</v>
      </c>
      <c r="P15" s="10"/>
      <c r="Q15" s="60" t="s">
        <v>360</v>
      </c>
      <c r="R15" s="61" t="s">
        <v>360</v>
      </c>
      <c r="S15" s="62" t="s">
        <v>360</v>
      </c>
    </row>
    <row r="16" spans="1:19" ht="15" customHeight="1" thickBot="1" x14ac:dyDescent="0.25">
      <c r="A16" s="98" t="s">
        <v>448</v>
      </c>
      <c r="B16" s="99" t="s">
        <v>452</v>
      </c>
      <c r="C16" s="100">
        <f>'2022_9bis_Mois-Maand'!C16+'2022_9ter_Mois-Maand '!C16</f>
        <v>0</v>
      </c>
      <c r="D16" s="100">
        <f>'2022_9bis_Mois-Maand'!D16+'2022_9ter_Mois-Maand '!D16</f>
        <v>0</v>
      </c>
      <c r="E16" s="100">
        <f>'2022_9bis_Mois-Maand'!E16+'2022_9ter_Mois-Maand '!E16</f>
        <v>0</v>
      </c>
      <c r="F16" s="100">
        <f>'2022_9bis_Mois-Maand'!F16+'2022_9ter_Mois-Maand '!F16</f>
        <v>0</v>
      </c>
      <c r="G16" s="100">
        <f>'2022_9bis_Mois-Maand'!G16+'2022_9ter_Mois-Maand '!G16</f>
        <v>0</v>
      </c>
      <c r="H16" s="100">
        <f>'2022_9bis_Mois-Maand'!H16+'2022_9ter_Mois-Maand '!H16</f>
        <v>0</v>
      </c>
      <c r="I16" s="100">
        <f>'2022_9bis_Mois-Maand'!I16+'2022_9ter_Mois-Maand '!I16</f>
        <v>0</v>
      </c>
      <c r="J16" s="100">
        <f>'2022_9bis_Mois-Maand'!J16+'2022_9ter_Mois-Maand '!J16</f>
        <v>0</v>
      </c>
      <c r="K16" s="100">
        <f>'2022_9bis_Mois-Maand'!K16+'2022_9ter_Mois-Maand '!K16</f>
        <v>0</v>
      </c>
      <c r="L16" s="100">
        <f>'2022_9bis_Mois-Maand'!L16+'2022_9ter_Mois-Maand '!L16</f>
        <v>0</v>
      </c>
      <c r="M16" s="102"/>
      <c r="N16" s="102"/>
      <c r="O16" s="103">
        <f t="shared" si="0"/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f>'2022_9bis_Mois-Maand'!C18+'2022_9ter_Mois-Maand '!C18</f>
        <v>0</v>
      </c>
      <c r="D18" s="106">
        <f>'2022_9bis_Mois-Maand'!D18+'2022_9ter_Mois-Maand '!D18</f>
        <v>0</v>
      </c>
      <c r="E18" s="106">
        <f>'2022_9bis_Mois-Maand'!E18+'2022_9ter_Mois-Maand '!E18</f>
        <v>0</v>
      </c>
      <c r="F18" s="106">
        <f>'2022_9bis_Mois-Maand'!F18+'2022_9ter_Mois-Maand '!F18</f>
        <v>0</v>
      </c>
      <c r="G18" s="106">
        <f>'2022_9bis_Mois-Maand'!G18+'2022_9ter_Mois-Maand '!G18</f>
        <v>0</v>
      </c>
      <c r="H18" s="106">
        <f>'2022_9bis_Mois-Maand'!H18+'2022_9ter_Mois-Maand '!H18</f>
        <v>0</v>
      </c>
      <c r="I18" s="106">
        <f>'2022_9bis_Mois-Maand'!I18+'2022_9ter_Mois-Maand '!I18</f>
        <v>0</v>
      </c>
      <c r="J18" s="106">
        <f>'2022_9bis_Mois-Maand'!J18+'2022_9ter_Mois-Maand '!J18</f>
        <v>0</v>
      </c>
      <c r="K18" s="106">
        <f>'2022_9bis_Mois-Maand'!K18+'2022_9ter_Mois-Maand '!K18</f>
        <v>0</v>
      </c>
      <c r="L18" s="106">
        <f>'2022_9bis_Mois-Maand'!L18+'2022_9ter_Mois-Maand '!L18</f>
        <v>0</v>
      </c>
      <c r="M18" s="108"/>
      <c r="N18" s="108"/>
      <c r="O18" s="109">
        <f t="shared" si="0"/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f>'2022_9bis_Mois-Maand'!C20+'2022_9ter_Mois-Maand '!C20</f>
        <v>28</v>
      </c>
      <c r="D20" s="90">
        <f>'2022_9bis_Mois-Maand'!D20+'2022_9ter_Mois-Maand '!D20</f>
        <v>20</v>
      </c>
      <c r="E20" s="90">
        <f>'2022_9bis_Mois-Maand'!E20+'2022_9ter_Mois-Maand '!E20</f>
        <v>30</v>
      </c>
      <c r="F20" s="90">
        <f>'2022_9bis_Mois-Maand'!F20+'2022_9ter_Mois-Maand '!F20</f>
        <v>13</v>
      </c>
      <c r="G20" s="90">
        <f>'2022_9bis_Mois-Maand'!G20+'2022_9ter_Mois-Maand '!G20</f>
        <v>36</v>
      </c>
      <c r="H20" s="90">
        <f>'2022_9bis_Mois-Maand'!H20+'2022_9ter_Mois-Maand '!H20</f>
        <v>21</v>
      </c>
      <c r="I20" s="90">
        <f>'2022_9bis_Mois-Maand'!I20+'2022_9ter_Mois-Maand '!I20</f>
        <v>15</v>
      </c>
      <c r="J20" s="90">
        <f>'2022_9bis_Mois-Maand'!J20+'2022_9ter_Mois-Maand '!J20</f>
        <v>42</v>
      </c>
      <c r="K20" s="90">
        <f>'2022_9bis_Mois-Maand'!K20+'2022_9ter_Mois-Maand '!K20</f>
        <v>44</v>
      </c>
      <c r="L20" s="90">
        <f>'2022_9bis_Mois-Maand'!L20+'2022_9ter_Mois-Maand '!L20</f>
        <v>38</v>
      </c>
      <c r="M20" s="92"/>
      <c r="N20" s="92"/>
      <c r="O20" s="93">
        <f t="shared" si="0"/>
        <v>287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f>'2022_9bis_Mois-Maand'!C21+'2022_9ter_Mois-Maand '!C21</f>
        <v>2</v>
      </c>
      <c r="D21" s="96">
        <f>'2022_9bis_Mois-Maand'!D21+'2022_9ter_Mois-Maand '!D21</f>
        <v>1</v>
      </c>
      <c r="E21" s="96">
        <f>'2022_9bis_Mois-Maand'!E21+'2022_9ter_Mois-Maand '!E21</f>
        <v>1</v>
      </c>
      <c r="F21" s="96">
        <f>'2022_9bis_Mois-Maand'!F21+'2022_9ter_Mois-Maand '!F21</f>
        <v>0</v>
      </c>
      <c r="G21" s="96">
        <f>'2022_9bis_Mois-Maand'!G21+'2022_9ter_Mois-Maand '!G21</f>
        <v>3</v>
      </c>
      <c r="H21" s="96">
        <f>'2022_9bis_Mois-Maand'!H21+'2022_9ter_Mois-Maand '!H21</f>
        <v>0</v>
      </c>
      <c r="I21" s="96">
        <f>'2022_9bis_Mois-Maand'!I21+'2022_9ter_Mois-Maand '!I21</f>
        <v>0</v>
      </c>
      <c r="J21" s="96">
        <f>'2022_9bis_Mois-Maand'!J21+'2022_9ter_Mois-Maand '!J21</f>
        <v>0</v>
      </c>
      <c r="K21" s="96">
        <f>'2022_9bis_Mois-Maand'!K21+'2022_9ter_Mois-Maand '!K21</f>
        <v>0</v>
      </c>
      <c r="L21" s="96">
        <f>'2022_9bis_Mois-Maand'!L21+'2022_9ter_Mois-Maand '!L21</f>
        <v>0</v>
      </c>
      <c r="M21" s="40"/>
      <c r="N21" s="40"/>
      <c r="O21" s="97">
        <f t="shared" si="0"/>
        <v>7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f>'2022_9bis_Mois-Maand'!C22+'2022_9ter_Mois-Maand '!C22</f>
        <v>1</v>
      </c>
      <c r="D22" s="96">
        <f>'2022_9bis_Mois-Maand'!D22+'2022_9ter_Mois-Maand '!D22</f>
        <v>5</v>
      </c>
      <c r="E22" s="96">
        <f>'2022_9bis_Mois-Maand'!E22+'2022_9ter_Mois-Maand '!E22</f>
        <v>3</v>
      </c>
      <c r="F22" s="96">
        <f>'2022_9bis_Mois-Maand'!F22+'2022_9ter_Mois-Maand '!F22</f>
        <v>0</v>
      </c>
      <c r="G22" s="96">
        <f>'2022_9bis_Mois-Maand'!G22+'2022_9ter_Mois-Maand '!G22</f>
        <v>5</v>
      </c>
      <c r="H22" s="96">
        <f>'2022_9bis_Mois-Maand'!H22+'2022_9ter_Mois-Maand '!H22</f>
        <v>7</v>
      </c>
      <c r="I22" s="96">
        <f>'2022_9bis_Mois-Maand'!I22+'2022_9ter_Mois-Maand '!I22</f>
        <v>1</v>
      </c>
      <c r="J22" s="96">
        <f>'2022_9bis_Mois-Maand'!J22+'2022_9ter_Mois-Maand '!J22</f>
        <v>0</v>
      </c>
      <c r="K22" s="96">
        <f>'2022_9bis_Mois-Maand'!K22+'2022_9ter_Mois-Maand '!K22</f>
        <v>1</v>
      </c>
      <c r="L22" s="96">
        <f>'2022_9bis_Mois-Maand'!L22+'2022_9ter_Mois-Maand '!L22</f>
        <v>3</v>
      </c>
      <c r="M22" s="40"/>
      <c r="N22" s="40"/>
      <c r="O22" s="97">
        <f t="shared" si="0"/>
        <v>26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94" t="s">
        <v>724</v>
      </c>
      <c r="B23" s="95" t="s">
        <v>385</v>
      </c>
      <c r="C23" s="96">
        <f>'2022_9bis_Mois-Maand'!C23+'2022_9ter_Mois-Maand '!C23</f>
        <v>0</v>
      </c>
      <c r="D23" s="96">
        <f>'2022_9bis_Mois-Maand'!D23+'2022_9ter_Mois-Maand '!D23</f>
        <v>0</v>
      </c>
      <c r="E23" s="96">
        <f>'2022_9bis_Mois-Maand'!E23+'2022_9ter_Mois-Maand '!E23</f>
        <v>0</v>
      </c>
      <c r="F23" s="96">
        <f>'2022_9bis_Mois-Maand'!F23+'2022_9ter_Mois-Maand '!F23</f>
        <v>0</v>
      </c>
      <c r="G23" s="96">
        <f>'2022_9bis_Mois-Maand'!G23+'2022_9ter_Mois-Maand '!G23</f>
        <v>1</v>
      </c>
      <c r="H23" s="96">
        <f>'2022_9bis_Mois-Maand'!H23+'2022_9ter_Mois-Maand '!H23</f>
        <v>0</v>
      </c>
      <c r="I23" s="96">
        <f>'2022_9bis_Mois-Maand'!I23+'2022_9ter_Mois-Maand '!I23</f>
        <v>0</v>
      </c>
      <c r="J23" s="96">
        <f>'2022_9bis_Mois-Maand'!J23+'2022_9ter_Mois-Maand '!J23</f>
        <v>0</v>
      </c>
      <c r="K23" s="96">
        <f>'2022_9bis_Mois-Maand'!K23+'2022_9ter_Mois-Maand '!K23</f>
        <v>3</v>
      </c>
      <c r="L23" s="96">
        <f>'2022_9bis_Mois-Maand'!L23+'2022_9ter_Mois-Maand '!L23</f>
        <v>1</v>
      </c>
      <c r="M23" s="40"/>
      <c r="N23" s="40"/>
      <c r="O23" s="97">
        <f t="shared" si="0"/>
        <v>5</v>
      </c>
      <c r="P23" s="10"/>
      <c r="Q23" s="60" t="s">
        <v>722</v>
      </c>
      <c r="R23" s="61" t="s">
        <v>723</v>
      </c>
      <c r="S23" s="62" t="s">
        <v>724</v>
      </c>
    </row>
    <row r="24" spans="1:19" ht="15" customHeight="1" x14ac:dyDescent="0.2">
      <c r="A24" s="94" t="s">
        <v>762</v>
      </c>
      <c r="B24" s="95" t="s">
        <v>412</v>
      </c>
      <c r="C24" s="96">
        <f>'2022_9bis_Mois-Maand'!C24+'2022_9ter_Mois-Maand '!C24</f>
        <v>0</v>
      </c>
      <c r="D24" s="96">
        <f>'2022_9bis_Mois-Maand'!D24+'2022_9ter_Mois-Maand '!D24</f>
        <v>0</v>
      </c>
      <c r="E24" s="96">
        <f>'2022_9bis_Mois-Maand'!E24+'2022_9ter_Mois-Maand '!E24</f>
        <v>0</v>
      </c>
      <c r="F24" s="96">
        <f>'2022_9bis_Mois-Maand'!F24+'2022_9ter_Mois-Maand '!F24</f>
        <v>0</v>
      </c>
      <c r="G24" s="96">
        <f>'2022_9bis_Mois-Maand'!G24+'2022_9ter_Mois-Maand '!G24</f>
        <v>0</v>
      </c>
      <c r="H24" s="96">
        <f>'2022_9bis_Mois-Maand'!H24+'2022_9ter_Mois-Maand '!H24</f>
        <v>0</v>
      </c>
      <c r="I24" s="96">
        <f>'2022_9bis_Mois-Maand'!I24+'2022_9ter_Mois-Maand '!I24</f>
        <v>0</v>
      </c>
      <c r="J24" s="96">
        <f>'2022_9bis_Mois-Maand'!J24+'2022_9ter_Mois-Maand '!J24</f>
        <v>0</v>
      </c>
      <c r="K24" s="96">
        <f>'2022_9bis_Mois-Maand'!K24+'2022_9ter_Mois-Maand '!K24</f>
        <v>0</v>
      </c>
      <c r="L24" s="96">
        <f>'2022_9bis_Mois-Maand'!L24+'2022_9ter_Mois-Maand '!L24</f>
        <v>0</v>
      </c>
      <c r="M24" s="40"/>
      <c r="N24" s="40"/>
      <c r="O24" s="97">
        <f t="shared" si="0"/>
        <v>0</v>
      </c>
      <c r="P24" s="10"/>
      <c r="Q24" s="60" t="s">
        <v>411</v>
      </c>
      <c r="R24" s="61" t="s">
        <v>411</v>
      </c>
      <c r="S24" s="62" t="s">
        <v>411</v>
      </c>
    </row>
    <row r="25" spans="1:19" ht="15" customHeight="1" x14ac:dyDescent="0.2">
      <c r="A25" s="112" t="s">
        <v>763</v>
      </c>
      <c r="B25" s="113" t="s">
        <v>503</v>
      </c>
      <c r="C25" s="96">
        <f>'2022_9bis_Mois-Maand'!C25+'2022_9ter_Mois-Maand '!C25</f>
        <v>10</v>
      </c>
      <c r="D25" s="96">
        <f>'2022_9bis_Mois-Maand'!D25+'2022_9ter_Mois-Maand '!D25</f>
        <v>5</v>
      </c>
      <c r="E25" s="96">
        <f>'2022_9bis_Mois-Maand'!E25+'2022_9ter_Mois-Maand '!E25</f>
        <v>8</v>
      </c>
      <c r="F25" s="96">
        <f>'2022_9bis_Mois-Maand'!F25+'2022_9ter_Mois-Maand '!F25</f>
        <v>9</v>
      </c>
      <c r="G25" s="96">
        <f>'2022_9bis_Mois-Maand'!G25+'2022_9ter_Mois-Maand '!G25</f>
        <v>12</v>
      </c>
      <c r="H25" s="96">
        <f>'2022_9bis_Mois-Maand'!H25+'2022_9ter_Mois-Maand '!H25</f>
        <v>6</v>
      </c>
      <c r="I25" s="96">
        <f>'2022_9bis_Mois-Maand'!I25+'2022_9ter_Mois-Maand '!I25</f>
        <v>2</v>
      </c>
      <c r="J25" s="96">
        <f>'2022_9bis_Mois-Maand'!J25+'2022_9ter_Mois-Maand '!J25</f>
        <v>12</v>
      </c>
      <c r="K25" s="96">
        <f>'2022_9bis_Mois-Maand'!K25+'2022_9ter_Mois-Maand '!K25</f>
        <v>8</v>
      </c>
      <c r="L25" s="96">
        <f>'2022_9bis_Mois-Maand'!L25+'2022_9ter_Mois-Maand '!L25</f>
        <v>21</v>
      </c>
      <c r="M25" s="40"/>
      <c r="N25" s="40"/>
      <c r="O25" s="97">
        <f t="shared" si="0"/>
        <v>93</v>
      </c>
      <c r="P25" s="10"/>
      <c r="Q25" s="60" t="s">
        <v>725</v>
      </c>
      <c r="R25" s="61" t="s">
        <v>502</v>
      </c>
      <c r="S25" s="62" t="s">
        <v>726</v>
      </c>
    </row>
    <row r="26" spans="1:19" ht="15" customHeight="1" x14ac:dyDescent="0.2">
      <c r="A26" s="112" t="s">
        <v>536</v>
      </c>
      <c r="B26" s="113" t="s">
        <v>540</v>
      </c>
      <c r="C26" s="96">
        <f>'2022_9bis_Mois-Maand'!C26+'2022_9ter_Mois-Maand '!C26</f>
        <v>6</v>
      </c>
      <c r="D26" s="96">
        <f>'2022_9bis_Mois-Maand'!D26+'2022_9ter_Mois-Maand '!D26</f>
        <v>9</v>
      </c>
      <c r="E26" s="96">
        <f>'2022_9bis_Mois-Maand'!E26+'2022_9ter_Mois-Maand '!E26</f>
        <v>9</v>
      </c>
      <c r="F26" s="96">
        <f>'2022_9bis_Mois-Maand'!F26+'2022_9ter_Mois-Maand '!F26</f>
        <v>8</v>
      </c>
      <c r="G26" s="96">
        <f>'2022_9bis_Mois-Maand'!G26+'2022_9ter_Mois-Maand '!G26</f>
        <v>4</v>
      </c>
      <c r="H26" s="96">
        <f>'2022_9bis_Mois-Maand'!H26+'2022_9ter_Mois-Maand '!H26</f>
        <v>6</v>
      </c>
      <c r="I26" s="96">
        <f>'2022_9bis_Mois-Maand'!I26+'2022_9ter_Mois-Maand '!I26</f>
        <v>2</v>
      </c>
      <c r="J26" s="96">
        <f>'2022_9bis_Mois-Maand'!J26+'2022_9ter_Mois-Maand '!J26</f>
        <v>12</v>
      </c>
      <c r="K26" s="96">
        <f>'2022_9bis_Mois-Maand'!K26+'2022_9ter_Mois-Maand '!K26</f>
        <v>5</v>
      </c>
      <c r="L26" s="96">
        <f>'2022_9bis_Mois-Maand'!L26+'2022_9ter_Mois-Maand '!L26</f>
        <v>10</v>
      </c>
      <c r="M26" s="40"/>
      <c r="N26" s="40"/>
      <c r="O26" s="97">
        <f t="shared" si="0"/>
        <v>71</v>
      </c>
      <c r="P26" s="10"/>
      <c r="Q26" s="60" t="s">
        <v>537</v>
      </c>
      <c r="R26" s="61" t="s">
        <v>538</v>
      </c>
      <c r="S26" s="62" t="s">
        <v>539</v>
      </c>
    </row>
    <row r="27" spans="1:19" ht="15" customHeight="1" x14ac:dyDescent="0.2">
      <c r="A27" s="112" t="s">
        <v>645</v>
      </c>
      <c r="B27" s="113" t="s">
        <v>646</v>
      </c>
      <c r="C27" s="96">
        <f>'2022_9bis_Mois-Maand'!C27+'2022_9ter_Mois-Maand '!C27</f>
        <v>8</v>
      </c>
      <c r="D27" s="96">
        <f>'2022_9bis_Mois-Maand'!D27+'2022_9ter_Mois-Maand '!D27</f>
        <v>8</v>
      </c>
      <c r="E27" s="96">
        <f>'2022_9bis_Mois-Maand'!E27+'2022_9ter_Mois-Maand '!E27</f>
        <v>3</v>
      </c>
      <c r="F27" s="96">
        <f>'2022_9bis_Mois-Maand'!F27+'2022_9ter_Mois-Maand '!F27</f>
        <v>2</v>
      </c>
      <c r="G27" s="96">
        <f>'2022_9bis_Mois-Maand'!G27+'2022_9ter_Mois-Maand '!G27</f>
        <v>17</v>
      </c>
      <c r="H27" s="96">
        <f>'2022_9bis_Mois-Maand'!H27+'2022_9ter_Mois-Maand '!H27</f>
        <v>5</v>
      </c>
      <c r="I27" s="96">
        <f>'2022_9bis_Mois-Maand'!I27+'2022_9ter_Mois-Maand '!I27</f>
        <v>12</v>
      </c>
      <c r="J27" s="96">
        <f>'2022_9bis_Mois-Maand'!J27+'2022_9ter_Mois-Maand '!J27</f>
        <v>1</v>
      </c>
      <c r="K27" s="96">
        <f>'2022_9bis_Mois-Maand'!K27+'2022_9ter_Mois-Maand '!K27</f>
        <v>7</v>
      </c>
      <c r="L27" s="96">
        <f>'2022_9bis_Mois-Maand'!L27+'2022_9ter_Mois-Maand '!L27</f>
        <v>20</v>
      </c>
      <c r="M27" s="40"/>
      <c r="N27" s="40"/>
      <c r="O27" s="97">
        <f t="shared" si="0"/>
        <v>83</v>
      </c>
      <c r="P27" s="10"/>
      <c r="Q27" s="60" t="s">
        <v>645</v>
      </c>
      <c r="R27" s="61" t="s">
        <v>645</v>
      </c>
      <c r="S27" s="62" t="s">
        <v>645</v>
      </c>
    </row>
    <row r="28" spans="1:19" ht="15" customHeight="1" x14ac:dyDescent="0.2">
      <c r="A28" s="115" t="s">
        <v>399</v>
      </c>
      <c r="B28" s="95" t="s">
        <v>403</v>
      </c>
      <c r="C28" s="96">
        <f>'2022_9bis_Mois-Maand'!C28+'2022_9ter_Mois-Maand '!C28</f>
        <v>3</v>
      </c>
      <c r="D28" s="96">
        <f>'2022_9bis_Mois-Maand'!D28+'2022_9ter_Mois-Maand '!D28</f>
        <v>4</v>
      </c>
      <c r="E28" s="96">
        <f>'2022_9bis_Mois-Maand'!E28+'2022_9ter_Mois-Maand '!E28</f>
        <v>20</v>
      </c>
      <c r="F28" s="96">
        <f>'2022_9bis_Mois-Maand'!F28+'2022_9ter_Mois-Maand '!F28</f>
        <v>4</v>
      </c>
      <c r="G28" s="96">
        <f>'2022_9bis_Mois-Maand'!G28+'2022_9ter_Mois-Maand '!G28</f>
        <v>8</v>
      </c>
      <c r="H28" s="96">
        <f>'2022_9bis_Mois-Maand'!H28+'2022_9ter_Mois-Maand '!H28</f>
        <v>9</v>
      </c>
      <c r="I28" s="96">
        <f>'2022_9bis_Mois-Maand'!I28+'2022_9ter_Mois-Maand '!I28</f>
        <v>4</v>
      </c>
      <c r="J28" s="96">
        <f>'2022_9bis_Mois-Maand'!J28+'2022_9ter_Mois-Maand '!J28</f>
        <v>9</v>
      </c>
      <c r="K28" s="96">
        <f>'2022_9bis_Mois-Maand'!K28+'2022_9ter_Mois-Maand '!K28</f>
        <v>7</v>
      </c>
      <c r="L28" s="96">
        <f>'2022_9bis_Mois-Maand'!L28+'2022_9ter_Mois-Maand '!L28</f>
        <v>22</v>
      </c>
      <c r="M28" s="40"/>
      <c r="N28" s="40"/>
      <c r="O28" s="97">
        <f t="shared" si="0"/>
        <v>90</v>
      </c>
      <c r="P28" s="10"/>
      <c r="Q28" s="60" t="s">
        <v>400</v>
      </c>
      <c r="R28" s="61" t="s">
        <v>401</v>
      </c>
      <c r="S28" s="62" t="s">
        <v>402</v>
      </c>
    </row>
    <row r="29" spans="1:19" ht="15" customHeight="1" thickBot="1" x14ac:dyDescent="0.25">
      <c r="A29" s="98" t="s">
        <v>615</v>
      </c>
      <c r="B29" s="99" t="s">
        <v>616</v>
      </c>
      <c r="C29" s="100">
        <f>'2022_9bis_Mois-Maand'!C29+'2022_9ter_Mois-Maand '!C29</f>
        <v>0</v>
      </c>
      <c r="D29" s="100">
        <f>'2022_9bis_Mois-Maand'!D29+'2022_9ter_Mois-Maand '!D29</f>
        <v>5</v>
      </c>
      <c r="E29" s="100">
        <f>'2022_9bis_Mois-Maand'!E29+'2022_9ter_Mois-Maand '!E29</f>
        <v>0</v>
      </c>
      <c r="F29" s="100">
        <f>'2022_9bis_Mois-Maand'!F29+'2022_9ter_Mois-Maand '!F29</f>
        <v>0</v>
      </c>
      <c r="G29" s="100">
        <f>'2022_9bis_Mois-Maand'!G29+'2022_9ter_Mois-Maand '!G29</f>
        <v>0</v>
      </c>
      <c r="H29" s="100">
        <f>'2022_9bis_Mois-Maand'!H29+'2022_9ter_Mois-Maand '!H29</f>
        <v>0</v>
      </c>
      <c r="I29" s="100">
        <f>'2022_9bis_Mois-Maand'!I29+'2022_9ter_Mois-Maand '!I29</f>
        <v>0</v>
      </c>
      <c r="J29" s="100">
        <f>'2022_9bis_Mois-Maand'!J29+'2022_9ter_Mois-Maand '!J29</f>
        <v>0</v>
      </c>
      <c r="K29" s="100">
        <f>'2022_9bis_Mois-Maand'!K29+'2022_9ter_Mois-Maand '!K29</f>
        <v>0</v>
      </c>
      <c r="L29" s="100">
        <f>'2022_9bis_Mois-Maand'!L29+'2022_9ter_Mois-Maand '!L29</f>
        <v>0</v>
      </c>
      <c r="M29" s="102"/>
      <c r="N29" s="102"/>
      <c r="O29" s="103">
        <f t="shared" si="0"/>
        <v>5</v>
      </c>
      <c r="P29" s="10"/>
      <c r="Q29" s="60" t="s">
        <v>702</v>
      </c>
      <c r="R29" s="61" t="s">
        <v>615</v>
      </c>
      <c r="S29" s="62" t="s">
        <v>615</v>
      </c>
    </row>
    <row r="30" spans="1:19" ht="15" customHeight="1" thickBot="1" x14ac:dyDescent="0.25">
      <c r="A30" s="84" t="s">
        <v>683</v>
      </c>
      <c r="B30" s="85" t="s">
        <v>673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10"/>
      <c r="Q30" s="60"/>
      <c r="R30" s="61"/>
      <c r="S30" s="62"/>
    </row>
    <row r="31" spans="1:19" ht="15" customHeight="1" x14ac:dyDescent="0.2">
      <c r="A31" s="116" t="s">
        <v>10</v>
      </c>
      <c r="B31" s="117" t="s">
        <v>12</v>
      </c>
      <c r="C31" s="90">
        <f>'2022_9bis_Mois-Maand'!C31+'2022_9ter_Mois-Maand '!C31</f>
        <v>0</v>
      </c>
      <c r="D31" s="90">
        <f>'2022_9bis_Mois-Maand'!D31+'2022_9ter_Mois-Maand '!D31</f>
        <v>0</v>
      </c>
      <c r="E31" s="90">
        <f>'2022_9bis_Mois-Maand'!E31+'2022_9ter_Mois-Maand '!E31</f>
        <v>0</v>
      </c>
      <c r="F31" s="90">
        <f>'2022_9bis_Mois-Maand'!F31+'2022_9ter_Mois-Maand '!F31</f>
        <v>0</v>
      </c>
      <c r="G31" s="90">
        <f>'2022_9bis_Mois-Maand'!G31+'2022_9ter_Mois-Maand '!G31</f>
        <v>0</v>
      </c>
      <c r="H31" s="90">
        <f>'2022_9bis_Mois-Maand'!H31+'2022_9ter_Mois-Maand '!H31</f>
        <v>0</v>
      </c>
      <c r="I31" s="90">
        <f>'2022_9bis_Mois-Maand'!I31+'2022_9ter_Mois-Maand '!I31</f>
        <v>0</v>
      </c>
      <c r="J31" s="90">
        <f>'2022_9bis_Mois-Maand'!J31+'2022_9ter_Mois-Maand '!J31</f>
        <v>0</v>
      </c>
      <c r="K31" s="90">
        <f>'2022_9bis_Mois-Maand'!K31+'2022_9ter_Mois-Maand '!K31</f>
        <v>0</v>
      </c>
      <c r="L31" s="90">
        <f>'2022_9bis_Mois-Maand'!L31+'2022_9ter_Mois-Maand '!L31</f>
        <v>0</v>
      </c>
      <c r="M31" s="92"/>
      <c r="N31" s="92"/>
      <c r="O31" s="93">
        <f t="shared" si="0"/>
        <v>0</v>
      </c>
      <c r="P31" s="10"/>
      <c r="Q31" s="60" t="s">
        <v>11</v>
      </c>
      <c r="R31" s="61" t="s">
        <v>11</v>
      </c>
      <c r="S31" s="62" t="s">
        <v>11</v>
      </c>
    </row>
    <row r="32" spans="1:19" ht="15" customHeight="1" x14ac:dyDescent="0.2">
      <c r="A32" s="94" t="s">
        <v>764</v>
      </c>
      <c r="B32" s="95" t="s">
        <v>627</v>
      </c>
      <c r="C32" s="96">
        <f>'2022_9bis_Mois-Maand'!C32+'2022_9ter_Mois-Maand '!C32</f>
        <v>0</v>
      </c>
      <c r="D32" s="96">
        <f>'2022_9bis_Mois-Maand'!D32+'2022_9ter_Mois-Maand '!D32</f>
        <v>0</v>
      </c>
      <c r="E32" s="96">
        <f>'2022_9bis_Mois-Maand'!E32+'2022_9ter_Mois-Maand '!E32</f>
        <v>0</v>
      </c>
      <c r="F32" s="96">
        <f>'2022_9bis_Mois-Maand'!F32+'2022_9ter_Mois-Maand '!F32</f>
        <v>0</v>
      </c>
      <c r="G32" s="96">
        <f>'2022_9bis_Mois-Maand'!G32+'2022_9ter_Mois-Maand '!G32</f>
        <v>0</v>
      </c>
      <c r="H32" s="96">
        <f>'2022_9bis_Mois-Maand'!H32+'2022_9ter_Mois-Maand '!H32</f>
        <v>0</v>
      </c>
      <c r="I32" s="96">
        <f>'2022_9bis_Mois-Maand'!I32+'2022_9ter_Mois-Maand '!I32</f>
        <v>0</v>
      </c>
      <c r="J32" s="96">
        <f>'2022_9bis_Mois-Maand'!J32+'2022_9ter_Mois-Maand '!J32</f>
        <v>0</v>
      </c>
      <c r="K32" s="96">
        <f>'2022_9bis_Mois-Maand'!K32+'2022_9ter_Mois-Maand '!K32</f>
        <v>0</v>
      </c>
      <c r="L32" s="96">
        <f>'2022_9bis_Mois-Maand'!L32+'2022_9ter_Mois-Maand '!L32</f>
        <v>0</v>
      </c>
      <c r="M32" s="40"/>
      <c r="N32" s="40"/>
      <c r="O32" s="97">
        <f t="shared" si="0"/>
        <v>0</v>
      </c>
      <c r="P32" s="10"/>
      <c r="Q32" s="60" t="s">
        <v>727</v>
      </c>
      <c r="R32" s="61" t="s">
        <v>626</v>
      </c>
      <c r="S32" s="62" t="s">
        <v>728</v>
      </c>
    </row>
    <row r="33" spans="1:19" ht="15" customHeight="1" x14ac:dyDescent="0.2">
      <c r="A33" s="94" t="s">
        <v>383</v>
      </c>
      <c r="B33" s="95" t="s">
        <v>384</v>
      </c>
      <c r="C33" s="96">
        <f>'2022_9bis_Mois-Maand'!C33+'2022_9ter_Mois-Maand '!C33</f>
        <v>0</v>
      </c>
      <c r="D33" s="96">
        <f>'2022_9bis_Mois-Maand'!D33+'2022_9ter_Mois-Maand '!D33</f>
        <v>0</v>
      </c>
      <c r="E33" s="96">
        <f>'2022_9bis_Mois-Maand'!E33+'2022_9ter_Mois-Maand '!E33</f>
        <v>0</v>
      </c>
      <c r="F33" s="96">
        <f>'2022_9bis_Mois-Maand'!F33+'2022_9ter_Mois-Maand '!F33</f>
        <v>0</v>
      </c>
      <c r="G33" s="96">
        <f>'2022_9bis_Mois-Maand'!G33+'2022_9ter_Mois-Maand '!G33</f>
        <v>0</v>
      </c>
      <c r="H33" s="96">
        <f>'2022_9bis_Mois-Maand'!H33+'2022_9ter_Mois-Maand '!H33</f>
        <v>0</v>
      </c>
      <c r="I33" s="96">
        <f>'2022_9bis_Mois-Maand'!I33+'2022_9ter_Mois-Maand '!I33</f>
        <v>0</v>
      </c>
      <c r="J33" s="96">
        <f>'2022_9bis_Mois-Maand'!J33+'2022_9ter_Mois-Maand '!J33</f>
        <v>0</v>
      </c>
      <c r="K33" s="96">
        <f>'2022_9bis_Mois-Maand'!K33+'2022_9ter_Mois-Maand '!K33</f>
        <v>0</v>
      </c>
      <c r="L33" s="96">
        <f>'2022_9bis_Mois-Maand'!L33+'2022_9ter_Mois-Maand '!L33</f>
        <v>0</v>
      </c>
      <c r="M33" s="40"/>
      <c r="N33" s="40"/>
      <c r="O33" s="97">
        <f t="shared" si="0"/>
        <v>0</v>
      </c>
      <c r="P33" s="10"/>
      <c r="Q33" s="60" t="s">
        <v>383</v>
      </c>
      <c r="R33" s="61" t="s">
        <v>383</v>
      </c>
      <c r="S33" s="62" t="s">
        <v>383</v>
      </c>
    </row>
    <row r="34" spans="1:19" ht="15" customHeight="1" x14ac:dyDescent="0.2">
      <c r="A34" s="118" t="s">
        <v>765</v>
      </c>
      <c r="B34" s="119" t="s">
        <v>531</v>
      </c>
      <c r="C34" s="96">
        <f>'2022_9bis_Mois-Maand'!C34+'2022_9ter_Mois-Maand '!C34</f>
        <v>0</v>
      </c>
      <c r="D34" s="96">
        <f>'2022_9bis_Mois-Maand'!D34+'2022_9ter_Mois-Maand '!D34</f>
        <v>0</v>
      </c>
      <c r="E34" s="96">
        <f>'2022_9bis_Mois-Maand'!E34+'2022_9ter_Mois-Maand '!E34</f>
        <v>0</v>
      </c>
      <c r="F34" s="96">
        <f>'2022_9bis_Mois-Maand'!F34+'2022_9ter_Mois-Maand '!F34</f>
        <v>0</v>
      </c>
      <c r="G34" s="96">
        <f>'2022_9bis_Mois-Maand'!G34+'2022_9ter_Mois-Maand '!G34</f>
        <v>0</v>
      </c>
      <c r="H34" s="96">
        <f>'2022_9bis_Mois-Maand'!H34+'2022_9ter_Mois-Maand '!H34</f>
        <v>0</v>
      </c>
      <c r="I34" s="96">
        <f>'2022_9bis_Mois-Maand'!I34+'2022_9ter_Mois-Maand '!I34</f>
        <v>0</v>
      </c>
      <c r="J34" s="96">
        <f>'2022_9bis_Mois-Maand'!J34+'2022_9ter_Mois-Maand '!J34</f>
        <v>0</v>
      </c>
      <c r="K34" s="96">
        <f>'2022_9bis_Mois-Maand'!K34+'2022_9ter_Mois-Maand '!K34</f>
        <v>0</v>
      </c>
      <c r="L34" s="96">
        <f>'2022_9bis_Mois-Maand'!L34+'2022_9ter_Mois-Maand '!L34</f>
        <v>0</v>
      </c>
      <c r="M34" s="40"/>
      <c r="N34" s="40"/>
      <c r="O34" s="97">
        <f t="shared" si="0"/>
        <v>0</v>
      </c>
      <c r="P34" s="10"/>
      <c r="Q34" s="60" t="s">
        <v>530</v>
      </c>
      <c r="R34" s="61" t="s">
        <v>530</v>
      </c>
      <c r="S34" s="62" t="s">
        <v>530</v>
      </c>
    </row>
    <row r="35" spans="1:19" ht="15" customHeight="1" x14ac:dyDescent="0.2">
      <c r="A35" s="94" t="s">
        <v>601</v>
      </c>
      <c r="B35" s="95" t="s">
        <v>605</v>
      </c>
      <c r="C35" s="96">
        <f>'2022_9bis_Mois-Maand'!C35+'2022_9ter_Mois-Maand '!C35</f>
        <v>5</v>
      </c>
      <c r="D35" s="96">
        <f>'2022_9bis_Mois-Maand'!D35+'2022_9ter_Mois-Maand '!D35</f>
        <v>3</v>
      </c>
      <c r="E35" s="96">
        <f>'2022_9bis_Mois-Maand'!E35+'2022_9ter_Mois-Maand '!E35</f>
        <v>5</v>
      </c>
      <c r="F35" s="96">
        <f>'2022_9bis_Mois-Maand'!F35+'2022_9ter_Mois-Maand '!F35</f>
        <v>7</v>
      </c>
      <c r="G35" s="96">
        <f>'2022_9bis_Mois-Maand'!G35+'2022_9ter_Mois-Maand '!G35</f>
        <v>4</v>
      </c>
      <c r="H35" s="96">
        <f>'2022_9bis_Mois-Maand'!H35+'2022_9ter_Mois-Maand '!H35</f>
        <v>7</v>
      </c>
      <c r="I35" s="96">
        <f>'2022_9bis_Mois-Maand'!I35+'2022_9ter_Mois-Maand '!I35</f>
        <v>4</v>
      </c>
      <c r="J35" s="96">
        <f>'2022_9bis_Mois-Maand'!J35+'2022_9ter_Mois-Maand '!J35</f>
        <v>11</v>
      </c>
      <c r="K35" s="96">
        <f>'2022_9bis_Mois-Maand'!K35+'2022_9ter_Mois-Maand '!K35</f>
        <v>7</v>
      </c>
      <c r="L35" s="96">
        <f>'2022_9bis_Mois-Maand'!L35+'2022_9ter_Mois-Maand '!L35</f>
        <v>5</v>
      </c>
      <c r="M35" s="40"/>
      <c r="N35" s="40"/>
      <c r="O35" s="97">
        <f t="shared" si="0"/>
        <v>58</v>
      </c>
      <c r="P35" s="10"/>
      <c r="Q35" s="60" t="s">
        <v>602</v>
      </c>
      <c r="R35" s="61" t="s">
        <v>603</v>
      </c>
      <c r="S35" s="62" t="s">
        <v>604</v>
      </c>
    </row>
    <row r="36" spans="1:19" ht="15" customHeight="1" x14ac:dyDescent="0.2">
      <c r="A36" s="112" t="s">
        <v>713</v>
      </c>
      <c r="B36" s="95" t="s">
        <v>228</v>
      </c>
      <c r="C36" s="170">
        <f>'2022_9bis_Mois-Maand'!C36+'2022_9ter_Mois-Maand '!C36</f>
        <v>0</v>
      </c>
      <c r="D36" s="170">
        <f>'2022_9bis_Mois-Maand'!D36+'2022_9ter_Mois-Maand '!D36</f>
        <v>0</v>
      </c>
      <c r="E36" s="170">
        <f>'2022_9bis_Mois-Maand'!E36+'2022_9ter_Mois-Maand '!E36</f>
        <v>0</v>
      </c>
      <c r="F36" s="170">
        <f>'2022_9bis_Mois-Maand'!F36+'2022_9ter_Mois-Maand '!F36</f>
        <v>0</v>
      </c>
      <c r="G36" s="170">
        <f>'2022_9bis_Mois-Maand'!G36+'2022_9ter_Mois-Maand '!G36</f>
        <v>0</v>
      </c>
      <c r="H36" s="170">
        <f>'2022_9bis_Mois-Maand'!H36+'2022_9ter_Mois-Maand '!H36</f>
        <v>0</v>
      </c>
      <c r="I36" s="170">
        <f>'2022_9bis_Mois-Maand'!I36+'2022_9ter_Mois-Maand '!I36</f>
        <v>0</v>
      </c>
      <c r="J36" s="170">
        <f>'2022_9bis_Mois-Maand'!J36+'2022_9ter_Mois-Maand '!J36</f>
        <v>0</v>
      </c>
      <c r="K36" s="170">
        <f>'2022_9bis_Mois-Maand'!K36+'2022_9ter_Mois-Maand '!K36</f>
        <v>0</v>
      </c>
      <c r="L36" s="170">
        <f>'2022_9bis_Mois-Maand'!L36+'2022_9ter_Mois-Maand '!L36</f>
        <v>0</v>
      </c>
      <c r="M36" s="42"/>
      <c r="N36" s="42"/>
      <c r="O36" s="121">
        <f t="shared" si="0"/>
        <v>0</v>
      </c>
      <c r="P36" s="10"/>
      <c r="Q36" s="65" t="s">
        <v>719</v>
      </c>
      <c r="R36" s="43" t="s">
        <v>720</v>
      </c>
      <c r="S36" s="66" t="s">
        <v>721</v>
      </c>
    </row>
    <row r="37" spans="1:19" ht="15" customHeight="1" thickBot="1" x14ac:dyDescent="0.25">
      <c r="A37" s="122" t="s">
        <v>766</v>
      </c>
      <c r="B37" s="123" t="s">
        <v>694</v>
      </c>
      <c r="C37" s="100">
        <f>'2022_9bis_Mois-Maand'!C37+'2022_9ter_Mois-Maand '!C37</f>
        <v>0</v>
      </c>
      <c r="D37" s="100">
        <f>'2022_9bis_Mois-Maand'!D37+'2022_9ter_Mois-Maand '!D37</f>
        <v>0</v>
      </c>
      <c r="E37" s="100">
        <f>'2022_9bis_Mois-Maand'!E37+'2022_9ter_Mois-Maand '!E37</f>
        <v>0</v>
      </c>
      <c r="F37" s="100">
        <f>'2022_9bis_Mois-Maand'!F37+'2022_9ter_Mois-Maand '!F37</f>
        <v>0</v>
      </c>
      <c r="G37" s="100">
        <f>'2022_9bis_Mois-Maand'!G37+'2022_9ter_Mois-Maand '!G37</f>
        <v>0</v>
      </c>
      <c r="H37" s="100">
        <f>'2022_9bis_Mois-Maand'!H37+'2022_9ter_Mois-Maand '!H37</f>
        <v>0</v>
      </c>
      <c r="I37" s="100">
        <f>'2022_9bis_Mois-Maand'!I37+'2022_9ter_Mois-Maand '!I37</f>
        <v>0</v>
      </c>
      <c r="J37" s="100">
        <f>'2022_9bis_Mois-Maand'!J37+'2022_9ter_Mois-Maand '!J37</f>
        <v>0</v>
      </c>
      <c r="K37" s="100">
        <f>'2022_9bis_Mois-Maand'!K37+'2022_9ter_Mois-Maand '!K37</f>
        <v>0</v>
      </c>
      <c r="L37" s="100">
        <f>'2022_9bis_Mois-Maand'!L37+'2022_9ter_Mois-Maand '!L37</f>
        <v>0</v>
      </c>
      <c r="M37" s="102"/>
      <c r="N37" s="102"/>
      <c r="O37" s="103">
        <f t="shared" si="0"/>
        <v>0</v>
      </c>
      <c r="P37" s="10"/>
      <c r="Q37" s="60" t="s">
        <v>729</v>
      </c>
      <c r="R37" s="61" t="s">
        <v>643</v>
      </c>
      <c r="S37" s="62" t="s">
        <v>730</v>
      </c>
    </row>
    <row r="38" spans="1:19" ht="15" customHeight="1" thickBot="1" x14ac:dyDescent="0.25">
      <c r="A38" s="84" t="s">
        <v>684</v>
      </c>
      <c r="B38" s="85" t="s">
        <v>674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10"/>
      <c r="Q38" s="60"/>
      <c r="R38" s="61"/>
      <c r="S38" s="62"/>
    </row>
    <row r="39" spans="1:19" ht="15" customHeight="1" x14ac:dyDescent="0.2">
      <c r="A39" s="116" t="s">
        <v>178</v>
      </c>
      <c r="B39" s="117" t="s">
        <v>182</v>
      </c>
      <c r="C39" s="90">
        <f>'2022_9bis_Mois-Maand'!C39+'2022_9ter_Mois-Maand '!C39</f>
        <v>14</v>
      </c>
      <c r="D39" s="90">
        <f>'2022_9bis_Mois-Maand'!D39+'2022_9ter_Mois-Maand '!D39</f>
        <v>18</v>
      </c>
      <c r="E39" s="90">
        <f>'2022_9bis_Mois-Maand'!E39+'2022_9ter_Mois-Maand '!E39</f>
        <v>22</v>
      </c>
      <c r="F39" s="90">
        <f>'2022_9bis_Mois-Maand'!F39+'2022_9ter_Mois-Maand '!F39</f>
        <v>6</v>
      </c>
      <c r="G39" s="90">
        <f>'2022_9bis_Mois-Maand'!G39+'2022_9ter_Mois-Maand '!G39</f>
        <v>19</v>
      </c>
      <c r="H39" s="90">
        <f>'2022_9bis_Mois-Maand'!H39+'2022_9ter_Mois-Maand '!H39</f>
        <v>40</v>
      </c>
      <c r="I39" s="90">
        <f>'2022_9bis_Mois-Maand'!I39+'2022_9ter_Mois-Maand '!I39</f>
        <v>11</v>
      </c>
      <c r="J39" s="90">
        <f>'2022_9bis_Mois-Maand'!J39+'2022_9ter_Mois-Maand '!J39</f>
        <v>17</v>
      </c>
      <c r="K39" s="90">
        <f>'2022_9bis_Mois-Maand'!K39+'2022_9ter_Mois-Maand '!K39</f>
        <v>23</v>
      </c>
      <c r="L39" s="90">
        <f>'2022_9bis_Mois-Maand'!L39+'2022_9ter_Mois-Maand '!L39</f>
        <v>16</v>
      </c>
      <c r="M39" s="92"/>
      <c r="N39" s="92"/>
      <c r="O39" s="93">
        <f t="shared" si="0"/>
        <v>186</v>
      </c>
      <c r="P39" s="10"/>
      <c r="Q39" s="60" t="s">
        <v>179</v>
      </c>
      <c r="R39" s="61" t="s">
        <v>180</v>
      </c>
      <c r="S39" s="62" t="s">
        <v>181</v>
      </c>
    </row>
    <row r="40" spans="1:19" ht="15" customHeight="1" x14ac:dyDescent="0.2">
      <c r="A40" s="94" t="s">
        <v>3</v>
      </c>
      <c r="B40" s="95" t="s">
        <v>4</v>
      </c>
      <c r="C40" s="96">
        <f>'2022_9bis_Mois-Maand'!C40+'2022_9ter_Mois-Maand '!C40</f>
        <v>2</v>
      </c>
      <c r="D40" s="96">
        <f>'2022_9bis_Mois-Maand'!D40+'2022_9ter_Mois-Maand '!D40</f>
        <v>2</v>
      </c>
      <c r="E40" s="96">
        <f>'2022_9bis_Mois-Maand'!E40+'2022_9ter_Mois-Maand '!E40</f>
        <v>3</v>
      </c>
      <c r="F40" s="96">
        <f>'2022_9bis_Mois-Maand'!F40+'2022_9ter_Mois-Maand '!F40</f>
        <v>0</v>
      </c>
      <c r="G40" s="96">
        <f>'2022_9bis_Mois-Maand'!G40+'2022_9ter_Mois-Maand '!G40</f>
        <v>2</v>
      </c>
      <c r="H40" s="96">
        <f>'2022_9bis_Mois-Maand'!H40+'2022_9ter_Mois-Maand '!H40</f>
        <v>11</v>
      </c>
      <c r="I40" s="96">
        <f>'2022_9bis_Mois-Maand'!I40+'2022_9ter_Mois-Maand '!I40</f>
        <v>0</v>
      </c>
      <c r="J40" s="96">
        <f>'2022_9bis_Mois-Maand'!J40+'2022_9ter_Mois-Maand '!J40</f>
        <v>5</v>
      </c>
      <c r="K40" s="96">
        <f>'2022_9bis_Mois-Maand'!K40+'2022_9ter_Mois-Maand '!K40</f>
        <v>11</v>
      </c>
      <c r="L40" s="96">
        <f>'2022_9bis_Mois-Maand'!L40+'2022_9ter_Mois-Maand '!L40</f>
        <v>8</v>
      </c>
      <c r="M40" s="40"/>
      <c r="N40" s="40"/>
      <c r="O40" s="97">
        <f t="shared" si="0"/>
        <v>44</v>
      </c>
      <c r="P40" s="10"/>
      <c r="Q40" s="60" t="s">
        <v>3</v>
      </c>
      <c r="R40" s="61" t="s">
        <v>3</v>
      </c>
      <c r="S40" s="62" t="s">
        <v>3</v>
      </c>
    </row>
    <row r="41" spans="1:19" ht="15" customHeight="1" x14ac:dyDescent="0.2">
      <c r="A41" s="94" t="s">
        <v>54</v>
      </c>
      <c r="B41" s="95" t="s">
        <v>56</v>
      </c>
      <c r="C41" s="96">
        <f>'2022_9bis_Mois-Maand'!C41+'2022_9ter_Mois-Maand '!C41</f>
        <v>5</v>
      </c>
      <c r="D41" s="96">
        <f>'2022_9bis_Mois-Maand'!D41+'2022_9ter_Mois-Maand '!D41</f>
        <v>0</v>
      </c>
      <c r="E41" s="96">
        <f>'2022_9bis_Mois-Maand'!E41+'2022_9ter_Mois-Maand '!E41</f>
        <v>1</v>
      </c>
      <c r="F41" s="96">
        <f>'2022_9bis_Mois-Maand'!F41+'2022_9ter_Mois-Maand '!F41</f>
        <v>1</v>
      </c>
      <c r="G41" s="96">
        <f>'2022_9bis_Mois-Maand'!G41+'2022_9ter_Mois-Maand '!G41</f>
        <v>0</v>
      </c>
      <c r="H41" s="96">
        <f>'2022_9bis_Mois-Maand'!H41+'2022_9ter_Mois-Maand '!H41</f>
        <v>1</v>
      </c>
      <c r="I41" s="96">
        <f>'2022_9bis_Mois-Maand'!I41+'2022_9ter_Mois-Maand '!I41</f>
        <v>2</v>
      </c>
      <c r="J41" s="96">
        <f>'2022_9bis_Mois-Maand'!J41+'2022_9ter_Mois-Maand '!J41</f>
        <v>1</v>
      </c>
      <c r="K41" s="96">
        <f>'2022_9bis_Mois-Maand'!K41+'2022_9ter_Mois-Maand '!K41</f>
        <v>1</v>
      </c>
      <c r="L41" s="96">
        <f>'2022_9bis_Mois-Maand'!L41+'2022_9ter_Mois-Maand '!L41</f>
        <v>1</v>
      </c>
      <c r="M41" s="40"/>
      <c r="N41" s="40"/>
      <c r="O41" s="97">
        <f t="shared" si="0"/>
        <v>13</v>
      </c>
      <c r="P41" s="10"/>
      <c r="Q41" s="60" t="s">
        <v>55</v>
      </c>
      <c r="R41" s="61" t="s">
        <v>55</v>
      </c>
      <c r="S41" s="62" t="s">
        <v>55</v>
      </c>
    </row>
    <row r="42" spans="1:19" ht="15" customHeight="1" x14ac:dyDescent="0.2">
      <c r="A42" s="118" t="s">
        <v>100</v>
      </c>
      <c r="B42" s="119" t="s">
        <v>102</v>
      </c>
      <c r="C42" s="96">
        <f>'2022_9bis_Mois-Maand'!C42+'2022_9ter_Mois-Maand '!C42</f>
        <v>0</v>
      </c>
      <c r="D42" s="96">
        <f>'2022_9bis_Mois-Maand'!D42+'2022_9ter_Mois-Maand '!D42</f>
        <v>0</v>
      </c>
      <c r="E42" s="96">
        <f>'2022_9bis_Mois-Maand'!E42+'2022_9ter_Mois-Maand '!E42</f>
        <v>0</v>
      </c>
      <c r="F42" s="96">
        <f>'2022_9bis_Mois-Maand'!F42+'2022_9ter_Mois-Maand '!F42</f>
        <v>0</v>
      </c>
      <c r="G42" s="96">
        <f>'2022_9bis_Mois-Maand'!G42+'2022_9ter_Mois-Maand '!G42</f>
        <v>0</v>
      </c>
      <c r="H42" s="96">
        <f>'2022_9bis_Mois-Maand'!H42+'2022_9ter_Mois-Maand '!H42</f>
        <v>0</v>
      </c>
      <c r="I42" s="96">
        <f>'2022_9bis_Mois-Maand'!I42+'2022_9ter_Mois-Maand '!I42</f>
        <v>0</v>
      </c>
      <c r="J42" s="96">
        <f>'2022_9bis_Mois-Maand'!J42+'2022_9ter_Mois-Maand '!J42</f>
        <v>0</v>
      </c>
      <c r="K42" s="96">
        <f>'2022_9bis_Mois-Maand'!K42+'2022_9ter_Mois-Maand '!K42</f>
        <v>0</v>
      </c>
      <c r="L42" s="96">
        <f>'2022_9bis_Mois-Maand'!L42+'2022_9ter_Mois-Maand '!L42</f>
        <v>0</v>
      </c>
      <c r="M42" s="40"/>
      <c r="N42" s="40"/>
      <c r="O42" s="97">
        <f t="shared" si="0"/>
        <v>0</v>
      </c>
      <c r="P42" s="10"/>
      <c r="Q42" s="60" t="s">
        <v>100</v>
      </c>
      <c r="R42" s="61" t="s">
        <v>101</v>
      </c>
      <c r="S42" s="62" t="s">
        <v>100</v>
      </c>
    </row>
    <row r="43" spans="1:19" ht="15" customHeight="1" x14ac:dyDescent="0.2">
      <c r="A43" s="118" t="s">
        <v>57</v>
      </c>
      <c r="B43" s="119" t="s">
        <v>58</v>
      </c>
      <c r="C43" s="96">
        <f>'2022_9bis_Mois-Maand'!C43+'2022_9ter_Mois-Maand '!C43</f>
        <v>1</v>
      </c>
      <c r="D43" s="96">
        <f>'2022_9bis_Mois-Maand'!D43+'2022_9ter_Mois-Maand '!D43</f>
        <v>0</v>
      </c>
      <c r="E43" s="96">
        <f>'2022_9bis_Mois-Maand'!E43+'2022_9ter_Mois-Maand '!E43</f>
        <v>1</v>
      </c>
      <c r="F43" s="96">
        <f>'2022_9bis_Mois-Maand'!F43+'2022_9ter_Mois-Maand '!F43</f>
        <v>0</v>
      </c>
      <c r="G43" s="96">
        <f>'2022_9bis_Mois-Maand'!G43+'2022_9ter_Mois-Maand '!G43</f>
        <v>0</v>
      </c>
      <c r="H43" s="96">
        <f>'2022_9bis_Mois-Maand'!H43+'2022_9ter_Mois-Maand '!H43</f>
        <v>2</v>
      </c>
      <c r="I43" s="96">
        <f>'2022_9bis_Mois-Maand'!I43+'2022_9ter_Mois-Maand '!I43</f>
        <v>1</v>
      </c>
      <c r="J43" s="96">
        <f>'2022_9bis_Mois-Maand'!J43+'2022_9ter_Mois-Maand '!J43</f>
        <v>0</v>
      </c>
      <c r="K43" s="96">
        <f>'2022_9bis_Mois-Maand'!K43+'2022_9ter_Mois-Maand '!K43</f>
        <v>2</v>
      </c>
      <c r="L43" s="96">
        <f>'2022_9bis_Mois-Maand'!L43+'2022_9ter_Mois-Maand '!L43</f>
        <v>3</v>
      </c>
      <c r="M43" s="40"/>
      <c r="N43" s="40"/>
      <c r="O43" s="97">
        <f t="shared" si="0"/>
        <v>10</v>
      </c>
      <c r="P43" s="10"/>
      <c r="Q43" s="60" t="s">
        <v>57</v>
      </c>
      <c r="R43" s="61" t="s">
        <v>57</v>
      </c>
      <c r="S43" s="62" t="s">
        <v>57</v>
      </c>
    </row>
    <row r="44" spans="1:19" ht="15" customHeight="1" x14ac:dyDescent="0.2">
      <c r="A44" s="118" t="s">
        <v>47</v>
      </c>
      <c r="B44" s="119" t="s">
        <v>48</v>
      </c>
      <c r="C44" s="96">
        <f>'2022_9bis_Mois-Maand'!C44+'2022_9ter_Mois-Maand '!C44</f>
        <v>0</v>
      </c>
      <c r="D44" s="96">
        <f>'2022_9bis_Mois-Maand'!D44+'2022_9ter_Mois-Maand '!D44</f>
        <v>0</v>
      </c>
      <c r="E44" s="96">
        <f>'2022_9bis_Mois-Maand'!E44+'2022_9ter_Mois-Maand '!E44</f>
        <v>2</v>
      </c>
      <c r="F44" s="96">
        <f>'2022_9bis_Mois-Maand'!F44+'2022_9ter_Mois-Maand '!F44</f>
        <v>1</v>
      </c>
      <c r="G44" s="96">
        <f>'2022_9bis_Mois-Maand'!G44+'2022_9ter_Mois-Maand '!G44</f>
        <v>0</v>
      </c>
      <c r="H44" s="96">
        <f>'2022_9bis_Mois-Maand'!H44+'2022_9ter_Mois-Maand '!H44</f>
        <v>0</v>
      </c>
      <c r="I44" s="96">
        <f>'2022_9bis_Mois-Maand'!I44+'2022_9ter_Mois-Maand '!I44</f>
        <v>0</v>
      </c>
      <c r="J44" s="96">
        <f>'2022_9bis_Mois-Maand'!J44+'2022_9ter_Mois-Maand '!J44</f>
        <v>0</v>
      </c>
      <c r="K44" s="96">
        <f>'2022_9bis_Mois-Maand'!K44+'2022_9ter_Mois-Maand '!K44</f>
        <v>0</v>
      </c>
      <c r="L44" s="96">
        <f>'2022_9bis_Mois-Maand'!L44+'2022_9ter_Mois-Maand '!L44</f>
        <v>1</v>
      </c>
      <c r="M44" s="40"/>
      <c r="N44" s="40"/>
      <c r="O44" s="97">
        <f t="shared" si="0"/>
        <v>4</v>
      </c>
      <c r="P44" s="10"/>
      <c r="Q44" s="60" t="s">
        <v>47</v>
      </c>
      <c r="R44" s="61" t="s">
        <v>47</v>
      </c>
      <c r="S44" s="62" t="s">
        <v>47</v>
      </c>
    </row>
    <row r="45" spans="1:19" ht="15" customHeight="1" x14ac:dyDescent="0.2">
      <c r="A45" s="94" t="s">
        <v>122</v>
      </c>
      <c r="B45" s="95" t="s">
        <v>126</v>
      </c>
      <c r="C45" s="96">
        <f>'2022_9bis_Mois-Maand'!C45+'2022_9ter_Mois-Maand '!C45</f>
        <v>3</v>
      </c>
      <c r="D45" s="96">
        <f>'2022_9bis_Mois-Maand'!D45+'2022_9ter_Mois-Maand '!D45</f>
        <v>6</v>
      </c>
      <c r="E45" s="96">
        <f>'2022_9bis_Mois-Maand'!E45+'2022_9ter_Mois-Maand '!E45</f>
        <v>6</v>
      </c>
      <c r="F45" s="96">
        <f>'2022_9bis_Mois-Maand'!F45+'2022_9ter_Mois-Maand '!F45</f>
        <v>3</v>
      </c>
      <c r="G45" s="96">
        <f>'2022_9bis_Mois-Maand'!G45+'2022_9ter_Mois-Maand '!G45</f>
        <v>8</v>
      </c>
      <c r="H45" s="96">
        <f>'2022_9bis_Mois-Maand'!H45+'2022_9ter_Mois-Maand '!H45</f>
        <v>3</v>
      </c>
      <c r="I45" s="96">
        <f>'2022_9bis_Mois-Maand'!I45+'2022_9ter_Mois-Maand '!I45</f>
        <v>11</v>
      </c>
      <c r="J45" s="96">
        <f>'2022_9bis_Mois-Maand'!J45+'2022_9ter_Mois-Maand '!J45</f>
        <v>15</v>
      </c>
      <c r="K45" s="96">
        <f>'2022_9bis_Mois-Maand'!K45+'2022_9ter_Mois-Maand '!K45</f>
        <v>17</v>
      </c>
      <c r="L45" s="96">
        <f>'2022_9bis_Mois-Maand'!L45+'2022_9ter_Mois-Maand '!L45</f>
        <v>13</v>
      </c>
      <c r="M45" s="40"/>
      <c r="N45" s="40"/>
      <c r="O45" s="97">
        <f t="shared" si="0"/>
        <v>85</v>
      </c>
      <c r="P45" s="10"/>
      <c r="Q45" s="60" t="s">
        <v>123</v>
      </c>
      <c r="R45" s="61" t="s">
        <v>124</v>
      </c>
      <c r="S45" s="62" t="s">
        <v>125</v>
      </c>
    </row>
    <row r="46" spans="1:19" ht="15" customHeight="1" x14ac:dyDescent="0.2">
      <c r="A46" s="94" t="s">
        <v>767</v>
      </c>
      <c r="B46" s="95" t="s">
        <v>146</v>
      </c>
      <c r="C46" s="96">
        <f>'2022_9bis_Mois-Maand'!C46+'2022_9ter_Mois-Maand '!C46</f>
        <v>0</v>
      </c>
      <c r="D46" s="96">
        <f>'2022_9bis_Mois-Maand'!D46+'2022_9ter_Mois-Maand '!D46</f>
        <v>0</v>
      </c>
      <c r="E46" s="96">
        <f>'2022_9bis_Mois-Maand'!E46+'2022_9ter_Mois-Maand '!E46</f>
        <v>0</v>
      </c>
      <c r="F46" s="96">
        <f>'2022_9bis_Mois-Maand'!F46+'2022_9ter_Mois-Maand '!F46</f>
        <v>0</v>
      </c>
      <c r="G46" s="96">
        <f>'2022_9bis_Mois-Maand'!G46+'2022_9ter_Mois-Maand '!G46</f>
        <v>0</v>
      </c>
      <c r="H46" s="96">
        <f>'2022_9bis_Mois-Maand'!H46+'2022_9ter_Mois-Maand '!H46</f>
        <v>0</v>
      </c>
      <c r="I46" s="96">
        <f>'2022_9bis_Mois-Maand'!I46+'2022_9ter_Mois-Maand '!I46</f>
        <v>0</v>
      </c>
      <c r="J46" s="96">
        <f>'2022_9bis_Mois-Maand'!J46+'2022_9ter_Mois-Maand '!J46</f>
        <v>0</v>
      </c>
      <c r="K46" s="96">
        <f>'2022_9bis_Mois-Maand'!K46+'2022_9ter_Mois-Maand '!K46</f>
        <v>0</v>
      </c>
      <c r="L46" s="96">
        <f>'2022_9bis_Mois-Maand'!L46+'2022_9ter_Mois-Maand '!L46</f>
        <v>0</v>
      </c>
      <c r="M46" s="40"/>
      <c r="N46" s="40"/>
      <c r="O46" s="97">
        <f t="shared" si="0"/>
        <v>0</v>
      </c>
      <c r="P46" s="10"/>
      <c r="Q46" s="60" t="s">
        <v>143</v>
      </c>
      <c r="R46" s="61" t="s">
        <v>144</v>
      </c>
      <c r="S46" s="62" t="s">
        <v>145</v>
      </c>
    </row>
    <row r="47" spans="1:19" ht="15" customHeight="1" x14ac:dyDescent="0.2">
      <c r="A47" s="94" t="s">
        <v>768</v>
      </c>
      <c r="B47" s="95" t="s">
        <v>104</v>
      </c>
      <c r="C47" s="96">
        <f>'2022_9bis_Mois-Maand'!C47+'2022_9ter_Mois-Maand '!C47</f>
        <v>0</v>
      </c>
      <c r="D47" s="96">
        <f>'2022_9bis_Mois-Maand'!D47+'2022_9ter_Mois-Maand '!D47</f>
        <v>0</v>
      </c>
      <c r="E47" s="96">
        <f>'2022_9bis_Mois-Maand'!E47+'2022_9ter_Mois-Maand '!E47</f>
        <v>0</v>
      </c>
      <c r="F47" s="96">
        <f>'2022_9bis_Mois-Maand'!F47+'2022_9ter_Mois-Maand '!F47</f>
        <v>0</v>
      </c>
      <c r="G47" s="96">
        <f>'2022_9bis_Mois-Maand'!G47+'2022_9ter_Mois-Maand '!G47</f>
        <v>0</v>
      </c>
      <c r="H47" s="96">
        <f>'2022_9bis_Mois-Maand'!H47+'2022_9ter_Mois-Maand '!H47</f>
        <v>0</v>
      </c>
      <c r="I47" s="96">
        <f>'2022_9bis_Mois-Maand'!I47+'2022_9ter_Mois-Maand '!I47</f>
        <v>0</v>
      </c>
      <c r="J47" s="96">
        <f>'2022_9bis_Mois-Maand'!J47+'2022_9ter_Mois-Maand '!J47</f>
        <v>0</v>
      </c>
      <c r="K47" s="96">
        <f>'2022_9bis_Mois-Maand'!K47+'2022_9ter_Mois-Maand '!K47</f>
        <v>0</v>
      </c>
      <c r="L47" s="96">
        <f>'2022_9bis_Mois-Maand'!L47+'2022_9ter_Mois-Maand '!L47</f>
        <v>0</v>
      </c>
      <c r="M47" s="40"/>
      <c r="N47" s="40"/>
      <c r="O47" s="97">
        <f t="shared" si="0"/>
        <v>0</v>
      </c>
      <c r="P47" s="10"/>
      <c r="Q47" s="60" t="s">
        <v>731</v>
      </c>
      <c r="R47" s="61" t="s">
        <v>103</v>
      </c>
      <c r="S47" s="62" t="s">
        <v>732</v>
      </c>
    </row>
    <row r="48" spans="1:19" ht="15" customHeight="1" x14ac:dyDescent="0.2">
      <c r="A48" s="94" t="s">
        <v>571</v>
      </c>
      <c r="B48" s="95" t="s">
        <v>575</v>
      </c>
      <c r="C48" s="96">
        <f>'2022_9bis_Mois-Maand'!C48+'2022_9ter_Mois-Maand '!C48</f>
        <v>0</v>
      </c>
      <c r="D48" s="96">
        <f>'2022_9bis_Mois-Maand'!D48+'2022_9ter_Mois-Maand '!D48</f>
        <v>0</v>
      </c>
      <c r="E48" s="96">
        <f>'2022_9bis_Mois-Maand'!E48+'2022_9ter_Mois-Maand '!E48</f>
        <v>1</v>
      </c>
      <c r="F48" s="96">
        <f>'2022_9bis_Mois-Maand'!F48+'2022_9ter_Mois-Maand '!F48</f>
        <v>0</v>
      </c>
      <c r="G48" s="96">
        <f>'2022_9bis_Mois-Maand'!G48+'2022_9ter_Mois-Maand '!G48</f>
        <v>1</v>
      </c>
      <c r="H48" s="96">
        <f>'2022_9bis_Mois-Maand'!H48+'2022_9ter_Mois-Maand '!H48</f>
        <v>0</v>
      </c>
      <c r="I48" s="96">
        <f>'2022_9bis_Mois-Maand'!I48+'2022_9ter_Mois-Maand '!I48</f>
        <v>0</v>
      </c>
      <c r="J48" s="96">
        <f>'2022_9bis_Mois-Maand'!J48+'2022_9ter_Mois-Maand '!J48</f>
        <v>0</v>
      </c>
      <c r="K48" s="96">
        <f>'2022_9bis_Mois-Maand'!K48+'2022_9ter_Mois-Maand '!K48</f>
        <v>0</v>
      </c>
      <c r="L48" s="96">
        <f>'2022_9bis_Mois-Maand'!L48+'2022_9ter_Mois-Maand '!L48</f>
        <v>1</v>
      </c>
      <c r="M48" s="40"/>
      <c r="N48" s="40"/>
      <c r="O48" s="97">
        <f t="shared" si="0"/>
        <v>3</v>
      </c>
      <c r="P48" s="10"/>
      <c r="Q48" s="60" t="s">
        <v>572</v>
      </c>
      <c r="R48" s="61" t="s">
        <v>573</v>
      </c>
      <c r="S48" s="62" t="s">
        <v>574</v>
      </c>
    </row>
    <row r="49" spans="1:19" ht="15" customHeight="1" x14ac:dyDescent="0.2">
      <c r="A49" s="94" t="s">
        <v>138</v>
      </c>
      <c r="B49" s="95" t="s">
        <v>142</v>
      </c>
      <c r="C49" s="96">
        <f>'2022_9bis_Mois-Maand'!C49+'2022_9ter_Mois-Maand '!C49</f>
        <v>0</v>
      </c>
      <c r="D49" s="96">
        <f>'2022_9bis_Mois-Maand'!D49+'2022_9ter_Mois-Maand '!D49</f>
        <v>0</v>
      </c>
      <c r="E49" s="96">
        <f>'2022_9bis_Mois-Maand'!E49+'2022_9ter_Mois-Maand '!E49</f>
        <v>0</v>
      </c>
      <c r="F49" s="96">
        <f>'2022_9bis_Mois-Maand'!F49+'2022_9ter_Mois-Maand '!F49</f>
        <v>0</v>
      </c>
      <c r="G49" s="96">
        <f>'2022_9bis_Mois-Maand'!G49+'2022_9ter_Mois-Maand '!G49</f>
        <v>0</v>
      </c>
      <c r="H49" s="96">
        <f>'2022_9bis_Mois-Maand'!H49+'2022_9ter_Mois-Maand '!H49</f>
        <v>0</v>
      </c>
      <c r="I49" s="96">
        <f>'2022_9bis_Mois-Maand'!I49+'2022_9ter_Mois-Maand '!I49</f>
        <v>0</v>
      </c>
      <c r="J49" s="96">
        <f>'2022_9bis_Mois-Maand'!J49+'2022_9ter_Mois-Maand '!J49</f>
        <v>0</v>
      </c>
      <c r="K49" s="96">
        <f>'2022_9bis_Mois-Maand'!K49+'2022_9ter_Mois-Maand '!K49</f>
        <v>0</v>
      </c>
      <c r="L49" s="96">
        <f>'2022_9bis_Mois-Maand'!L49+'2022_9ter_Mois-Maand '!L49</f>
        <v>0</v>
      </c>
      <c r="M49" s="40"/>
      <c r="N49" s="40"/>
      <c r="O49" s="97">
        <f t="shared" si="0"/>
        <v>0</v>
      </c>
      <c r="P49" s="10"/>
      <c r="Q49" s="60" t="s">
        <v>139</v>
      </c>
      <c r="R49" s="61" t="s">
        <v>140</v>
      </c>
      <c r="S49" s="62" t="s">
        <v>141</v>
      </c>
    </row>
    <row r="50" spans="1:19" ht="15" customHeight="1" x14ac:dyDescent="0.2">
      <c r="A50" s="94" t="s">
        <v>733</v>
      </c>
      <c r="B50" s="95" t="s">
        <v>130</v>
      </c>
      <c r="C50" s="96">
        <f>'2022_9bis_Mois-Maand'!C50+'2022_9ter_Mois-Maand '!C50</f>
        <v>2</v>
      </c>
      <c r="D50" s="96">
        <f>'2022_9bis_Mois-Maand'!D50+'2022_9ter_Mois-Maand '!D50</f>
        <v>2</v>
      </c>
      <c r="E50" s="96">
        <f>'2022_9bis_Mois-Maand'!E50+'2022_9ter_Mois-Maand '!E50</f>
        <v>0</v>
      </c>
      <c r="F50" s="96">
        <f>'2022_9bis_Mois-Maand'!F50+'2022_9ter_Mois-Maand '!F50</f>
        <v>0</v>
      </c>
      <c r="G50" s="96">
        <f>'2022_9bis_Mois-Maand'!G50+'2022_9ter_Mois-Maand '!G50</f>
        <v>0</v>
      </c>
      <c r="H50" s="96">
        <f>'2022_9bis_Mois-Maand'!H50+'2022_9ter_Mois-Maand '!H50</f>
        <v>0</v>
      </c>
      <c r="I50" s="96">
        <f>'2022_9bis_Mois-Maand'!I50+'2022_9ter_Mois-Maand '!I50</f>
        <v>0</v>
      </c>
      <c r="J50" s="96">
        <f>'2022_9bis_Mois-Maand'!J50+'2022_9ter_Mois-Maand '!J50</f>
        <v>3</v>
      </c>
      <c r="K50" s="96">
        <f>'2022_9bis_Mois-Maand'!K50+'2022_9ter_Mois-Maand '!K50</f>
        <v>0</v>
      </c>
      <c r="L50" s="96">
        <f>'2022_9bis_Mois-Maand'!L50+'2022_9ter_Mois-Maand '!L50</f>
        <v>0</v>
      </c>
      <c r="M50" s="40"/>
      <c r="N50" s="40"/>
      <c r="O50" s="97">
        <f t="shared" si="0"/>
        <v>7</v>
      </c>
      <c r="P50" s="10"/>
      <c r="Q50" s="60" t="s">
        <v>733</v>
      </c>
      <c r="R50" s="61" t="s">
        <v>129</v>
      </c>
      <c r="S50" s="62" t="s">
        <v>733</v>
      </c>
    </row>
    <row r="51" spans="1:19" ht="15" customHeight="1" x14ac:dyDescent="0.2">
      <c r="A51" s="94" t="s">
        <v>769</v>
      </c>
      <c r="B51" s="95" t="s">
        <v>128</v>
      </c>
      <c r="C51" s="96">
        <f>'2022_9bis_Mois-Maand'!C51+'2022_9ter_Mois-Maand '!C51</f>
        <v>13</v>
      </c>
      <c r="D51" s="96">
        <f>'2022_9bis_Mois-Maand'!D51+'2022_9ter_Mois-Maand '!D51</f>
        <v>14</v>
      </c>
      <c r="E51" s="96">
        <f>'2022_9bis_Mois-Maand'!E51+'2022_9ter_Mois-Maand '!E51</f>
        <v>19</v>
      </c>
      <c r="F51" s="96">
        <f>'2022_9bis_Mois-Maand'!F51+'2022_9ter_Mois-Maand '!F51</f>
        <v>20</v>
      </c>
      <c r="G51" s="96">
        <f>'2022_9bis_Mois-Maand'!G51+'2022_9ter_Mois-Maand '!G51</f>
        <v>13</v>
      </c>
      <c r="H51" s="96">
        <f>'2022_9bis_Mois-Maand'!H51+'2022_9ter_Mois-Maand '!H51</f>
        <v>32</v>
      </c>
      <c r="I51" s="96">
        <f>'2022_9bis_Mois-Maand'!I51+'2022_9ter_Mois-Maand '!I51</f>
        <v>20</v>
      </c>
      <c r="J51" s="96">
        <f>'2022_9bis_Mois-Maand'!J51+'2022_9ter_Mois-Maand '!J51</f>
        <v>24</v>
      </c>
      <c r="K51" s="96">
        <f>'2022_9bis_Mois-Maand'!K51+'2022_9ter_Mois-Maand '!K51</f>
        <v>35</v>
      </c>
      <c r="L51" s="96">
        <f>'2022_9bis_Mois-Maand'!L51+'2022_9ter_Mois-Maand '!L51</f>
        <v>23</v>
      </c>
      <c r="M51" s="40"/>
      <c r="N51" s="40"/>
      <c r="O51" s="97">
        <f t="shared" si="0"/>
        <v>213</v>
      </c>
      <c r="P51" s="10"/>
      <c r="Q51" s="60" t="s">
        <v>734</v>
      </c>
      <c r="R51" s="61" t="s">
        <v>127</v>
      </c>
      <c r="S51" s="62" t="s">
        <v>734</v>
      </c>
    </row>
    <row r="52" spans="1:19" ht="15" customHeight="1" x14ac:dyDescent="0.2">
      <c r="A52" s="94" t="s">
        <v>118</v>
      </c>
      <c r="B52" s="95" t="s">
        <v>121</v>
      </c>
      <c r="C52" s="96">
        <f>'2022_9bis_Mois-Maand'!C52+'2022_9ter_Mois-Maand '!C52</f>
        <v>1</v>
      </c>
      <c r="D52" s="96">
        <f>'2022_9bis_Mois-Maand'!D52+'2022_9ter_Mois-Maand '!D52</f>
        <v>2</v>
      </c>
      <c r="E52" s="96">
        <f>'2022_9bis_Mois-Maand'!E52+'2022_9ter_Mois-Maand '!E52</f>
        <v>1</v>
      </c>
      <c r="F52" s="96">
        <f>'2022_9bis_Mois-Maand'!F52+'2022_9ter_Mois-Maand '!F52</f>
        <v>0</v>
      </c>
      <c r="G52" s="96">
        <f>'2022_9bis_Mois-Maand'!G52+'2022_9ter_Mois-Maand '!G52</f>
        <v>2</v>
      </c>
      <c r="H52" s="96">
        <f>'2022_9bis_Mois-Maand'!H52+'2022_9ter_Mois-Maand '!H52</f>
        <v>0</v>
      </c>
      <c r="I52" s="96">
        <f>'2022_9bis_Mois-Maand'!I52+'2022_9ter_Mois-Maand '!I52</f>
        <v>0</v>
      </c>
      <c r="J52" s="96">
        <f>'2022_9bis_Mois-Maand'!J52+'2022_9ter_Mois-Maand '!J52</f>
        <v>9</v>
      </c>
      <c r="K52" s="96">
        <f>'2022_9bis_Mois-Maand'!K52+'2022_9ter_Mois-Maand '!K52</f>
        <v>3</v>
      </c>
      <c r="L52" s="96">
        <f>'2022_9bis_Mois-Maand'!L52+'2022_9ter_Mois-Maand '!L52</f>
        <v>8</v>
      </c>
      <c r="M52" s="40"/>
      <c r="N52" s="40"/>
      <c r="O52" s="97">
        <f t="shared" si="0"/>
        <v>26</v>
      </c>
      <c r="P52" s="10"/>
      <c r="Q52" s="60" t="s">
        <v>119</v>
      </c>
      <c r="R52" s="61" t="s">
        <v>118</v>
      </c>
      <c r="S52" s="62" t="s">
        <v>120</v>
      </c>
    </row>
    <row r="53" spans="1:19" ht="15" customHeight="1" x14ac:dyDescent="0.2">
      <c r="A53" s="118" t="s">
        <v>163</v>
      </c>
      <c r="B53" s="119" t="s">
        <v>165</v>
      </c>
      <c r="C53" s="96">
        <f>'2022_9bis_Mois-Maand'!C53+'2022_9ter_Mois-Maand '!C53</f>
        <v>1</v>
      </c>
      <c r="D53" s="96">
        <f>'2022_9bis_Mois-Maand'!D53+'2022_9ter_Mois-Maand '!D53</f>
        <v>0</v>
      </c>
      <c r="E53" s="96">
        <f>'2022_9bis_Mois-Maand'!E53+'2022_9ter_Mois-Maand '!E53</f>
        <v>0</v>
      </c>
      <c r="F53" s="96">
        <f>'2022_9bis_Mois-Maand'!F53+'2022_9ter_Mois-Maand '!F53</f>
        <v>0</v>
      </c>
      <c r="G53" s="96">
        <f>'2022_9bis_Mois-Maand'!G53+'2022_9ter_Mois-Maand '!G53</f>
        <v>0</v>
      </c>
      <c r="H53" s="96">
        <f>'2022_9bis_Mois-Maand'!H53+'2022_9ter_Mois-Maand '!H53</f>
        <v>2</v>
      </c>
      <c r="I53" s="96">
        <f>'2022_9bis_Mois-Maand'!I53+'2022_9ter_Mois-Maand '!I53</f>
        <v>0</v>
      </c>
      <c r="J53" s="96">
        <f>'2022_9bis_Mois-Maand'!J53+'2022_9ter_Mois-Maand '!J53</f>
        <v>0</v>
      </c>
      <c r="K53" s="96">
        <f>'2022_9bis_Mois-Maand'!K53+'2022_9ter_Mois-Maand '!K53</f>
        <v>0</v>
      </c>
      <c r="L53" s="96">
        <f>'2022_9bis_Mois-Maand'!L53+'2022_9ter_Mois-Maand '!L53</f>
        <v>0</v>
      </c>
      <c r="M53" s="40"/>
      <c r="N53" s="40"/>
      <c r="O53" s="97">
        <f t="shared" si="0"/>
        <v>3</v>
      </c>
      <c r="P53" s="10"/>
      <c r="Q53" s="60" t="s">
        <v>163</v>
      </c>
      <c r="R53" s="61" t="s">
        <v>164</v>
      </c>
      <c r="S53" s="62" t="s">
        <v>163</v>
      </c>
    </row>
    <row r="54" spans="1:19" ht="15" customHeight="1" x14ac:dyDescent="0.2">
      <c r="A54" s="118" t="s">
        <v>186</v>
      </c>
      <c r="B54" s="119" t="s">
        <v>189</v>
      </c>
      <c r="C54" s="96">
        <f>'2022_9bis_Mois-Maand'!C54+'2022_9ter_Mois-Maand '!C54</f>
        <v>5</v>
      </c>
      <c r="D54" s="96">
        <f>'2022_9bis_Mois-Maand'!D54+'2022_9ter_Mois-Maand '!D54</f>
        <v>3</v>
      </c>
      <c r="E54" s="96">
        <f>'2022_9bis_Mois-Maand'!E54+'2022_9ter_Mois-Maand '!E54</f>
        <v>3</v>
      </c>
      <c r="F54" s="96">
        <f>'2022_9bis_Mois-Maand'!F54+'2022_9ter_Mois-Maand '!F54</f>
        <v>0</v>
      </c>
      <c r="G54" s="96">
        <f>'2022_9bis_Mois-Maand'!G54+'2022_9ter_Mois-Maand '!G54</f>
        <v>2</v>
      </c>
      <c r="H54" s="96">
        <f>'2022_9bis_Mois-Maand'!H54+'2022_9ter_Mois-Maand '!H54</f>
        <v>6</v>
      </c>
      <c r="I54" s="96">
        <f>'2022_9bis_Mois-Maand'!I54+'2022_9ter_Mois-Maand '!I54</f>
        <v>6</v>
      </c>
      <c r="J54" s="96">
        <f>'2022_9bis_Mois-Maand'!J54+'2022_9ter_Mois-Maand '!J54</f>
        <v>1</v>
      </c>
      <c r="K54" s="96">
        <f>'2022_9bis_Mois-Maand'!K54+'2022_9ter_Mois-Maand '!K54</f>
        <v>0</v>
      </c>
      <c r="L54" s="96">
        <f>'2022_9bis_Mois-Maand'!L54+'2022_9ter_Mois-Maand '!L54</f>
        <v>3</v>
      </c>
      <c r="M54" s="40"/>
      <c r="N54" s="40"/>
      <c r="O54" s="97">
        <f t="shared" si="0"/>
        <v>29</v>
      </c>
      <c r="P54" s="10"/>
      <c r="Q54" s="60" t="s">
        <v>186</v>
      </c>
      <c r="R54" s="61" t="s">
        <v>187</v>
      </c>
      <c r="S54" s="62" t="s">
        <v>188</v>
      </c>
    </row>
    <row r="55" spans="1:19" ht="15" customHeight="1" x14ac:dyDescent="0.2">
      <c r="A55" s="94" t="s">
        <v>245</v>
      </c>
      <c r="B55" s="95" t="s">
        <v>249</v>
      </c>
      <c r="C55" s="96">
        <f>'2022_9bis_Mois-Maand'!C55+'2022_9ter_Mois-Maand '!C55</f>
        <v>0</v>
      </c>
      <c r="D55" s="96">
        <f>'2022_9bis_Mois-Maand'!D55+'2022_9ter_Mois-Maand '!D55</f>
        <v>0</v>
      </c>
      <c r="E55" s="96">
        <f>'2022_9bis_Mois-Maand'!E55+'2022_9ter_Mois-Maand '!E55</f>
        <v>0</v>
      </c>
      <c r="F55" s="96">
        <f>'2022_9bis_Mois-Maand'!F55+'2022_9ter_Mois-Maand '!F55</f>
        <v>0</v>
      </c>
      <c r="G55" s="96">
        <f>'2022_9bis_Mois-Maand'!G55+'2022_9ter_Mois-Maand '!G55</f>
        <v>0</v>
      </c>
      <c r="H55" s="96">
        <f>'2022_9bis_Mois-Maand'!H55+'2022_9ter_Mois-Maand '!H55</f>
        <v>0</v>
      </c>
      <c r="I55" s="96">
        <f>'2022_9bis_Mois-Maand'!I55+'2022_9ter_Mois-Maand '!I55</f>
        <v>0</v>
      </c>
      <c r="J55" s="96">
        <f>'2022_9bis_Mois-Maand'!J55+'2022_9ter_Mois-Maand '!J55</f>
        <v>0</v>
      </c>
      <c r="K55" s="96">
        <f>'2022_9bis_Mois-Maand'!K55+'2022_9ter_Mois-Maand '!K55</f>
        <v>0</v>
      </c>
      <c r="L55" s="96">
        <f>'2022_9bis_Mois-Maand'!L55+'2022_9ter_Mois-Maand '!L55</f>
        <v>0</v>
      </c>
      <c r="M55" s="40"/>
      <c r="N55" s="40"/>
      <c r="O55" s="97">
        <f t="shared" si="0"/>
        <v>0</v>
      </c>
      <c r="P55" s="10"/>
      <c r="Q55" s="60" t="s">
        <v>246</v>
      </c>
      <c r="R55" s="61" t="s">
        <v>247</v>
      </c>
      <c r="S55" s="62" t="s">
        <v>248</v>
      </c>
    </row>
    <row r="56" spans="1:19" ht="15" customHeight="1" x14ac:dyDescent="0.2">
      <c r="A56" s="94" t="s">
        <v>190</v>
      </c>
      <c r="B56" s="95" t="s">
        <v>192</v>
      </c>
      <c r="C56" s="96">
        <f>'2022_9bis_Mois-Maand'!C56+'2022_9ter_Mois-Maand '!C56</f>
        <v>0</v>
      </c>
      <c r="D56" s="96">
        <f>'2022_9bis_Mois-Maand'!D56+'2022_9ter_Mois-Maand '!D56</f>
        <v>0</v>
      </c>
      <c r="E56" s="96">
        <f>'2022_9bis_Mois-Maand'!E56+'2022_9ter_Mois-Maand '!E56</f>
        <v>0</v>
      </c>
      <c r="F56" s="96">
        <f>'2022_9bis_Mois-Maand'!F56+'2022_9ter_Mois-Maand '!F56</f>
        <v>0</v>
      </c>
      <c r="G56" s="96">
        <f>'2022_9bis_Mois-Maand'!G56+'2022_9ter_Mois-Maand '!G56</f>
        <v>0</v>
      </c>
      <c r="H56" s="96">
        <f>'2022_9bis_Mois-Maand'!H56+'2022_9ter_Mois-Maand '!H56</f>
        <v>2</v>
      </c>
      <c r="I56" s="96">
        <f>'2022_9bis_Mois-Maand'!I56+'2022_9ter_Mois-Maand '!I56</f>
        <v>0</v>
      </c>
      <c r="J56" s="96">
        <f>'2022_9bis_Mois-Maand'!J56+'2022_9ter_Mois-Maand '!J56</f>
        <v>0</v>
      </c>
      <c r="K56" s="96">
        <f>'2022_9bis_Mois-Maand'!K56+'2022_9ter_Mois-Maand '!K56</f>
        <v>0</v>
      </c>
      <c r="L56" s="96">
        <f>'2022_9bis_Mois-Maand'!L56+'2022_9ter_Mois-Maand '!L56</f>
        <v>2</v>
      </c>
      <c r="M56" s="40"/>
      <c r="N56" s="40"/>
      <c r="O56" s="97">
        <f t="shared" si="0"/>
        <v>4</v>
      </c>
      <c r="P56" s="10"/>
      <c r="Q56" s="60" t="s">
        <v>191</v>
      </c>
      <c r="R56" s="61" t="s">
        <v>191</v>
      </c>
      <c r="S56" s="62" t="s">
        <v>191</v>
      </c>
    </row>
    <row r="57" spans="1:19" ht="15" customHeight="1" x14ac:dyDescent="0.2">
      <c r="A57" s="94" t="s">
        <v>207</v>
      </c>
      <c r="B57" s="95" t="s">
        <v>211</v>
      </c>
      <c r="C57" s="96">
        <f>'2022_9bis_Mois-Maand'!C57+'2022_9ter_Mois-Maand '!C57</f>
        <v>0</v>
      </c>
      <c r="D57" s="96">
        <f>'2022_9bis_Mois-Maand'!D57+'2022_9ter_Mois-Maand '!D57</f>
        <v>2</v>
      </c>
      <c r="E57" s="96">
        <f>'2022_9bis_Mois-Maand'!E57+'2022_9ter_Mois-Maand '!E57</f>
        <v>1</v>
      </c>
      <c r="F57" s="96">
        <f>'2022_9bis_Mois-Maand'!F57+'2022_9ter_Mois-Maand '!F57</f>
        <v>0</v>
      </c>
      <c r="G57" s="96">
        <f>'2022_9bis_Mois-Maand'!G57+'2022_9ter_Mois-Maand '!G57</f>
        <v>2</v>
      </c>
      <c r="H57" s="96">
        <f>'2022_9bis_Mois-Maand'!H57+'2022_9ter_Mois-Maand '!H57</f>
        <v>0</v>
      </c>
      <c r="I57" s="96">
        <f>'2022_9bis_Mois-Maand'!I57+'2022_9ter_Mois-Maand '!I57</f>
        <v>0</v>
      </c>
      <c r="J57" s="96">
        <f>'2022_9bis_Mois-Maand'!J57+'2022_9ter_Mois-Maand '!J57</f>
        <v>3</v>
      </c>
      <c r="K57" s="96">
        <f>'2022_9bis_Mois-Maand'!K57+'2022_9ter_Mois-Maand '!K57</f>
        <v>1</v>
      </c>
      <c r="L57" s="96">
        <f>'2022_9bis_Mois-Maand'!L57+'2022_9ter_Mois-Maand '!L57</f>
        <v>1</v>
      </c>
      <c r="M57" s="40"/>
      <c r="N57" s="40"/>
      <c r="O57" s="97">
        <f t="shared" si="0"/>
        <v>10</v>
      </c>
      <c r="P57" s="10"/>
      <c r="Q57" s="60" t="s">
        <v>208</v>
      </c>
      <c r="R57" s="61" t="s">
        <v>209</v>
      </c>
      <c r="S57" s="62" t="s">
        <v>210</v>
      </c>
    </row>
    <row r="58" spans="1:19" ht="15" customHeight="1" x14ac:dyDescent="0.2">
      <c r="A58" s="118" t="s">
        <v>225</v>
      </c>
      <c r="B58" s="119" t="s">
        <v>227</v>
      </c>
      <c r="C58" s="96">
        <f>'2022_9bis_Mois-Maand'!C58+'2022_9ter_Mois-Maand '!C58</f>
        <v>0</v>
      </c>
      <c r="D58" s="96">
        <f>'2022_9bis_Mois-Maand'!D58+'2022_9ter_Mois-Maand '!D58</f>
        <v>0</v>
      </c>
      <c r="E58" s="96">
        <f>'2022_9bis_Mois-Maand'!E58+'2022_9ter_Mois-Maand '!E58</f>
        <v>0</v>
      </c>
      <c r="F58" s="96">
        <f>'2022_9bis_Mois-Maand'!F58+'2022_9ter_Mois-Maand '!F58</f>
        <v>0</v>
      </c>
      <c r="G58" s="96">
        <f>'2022_9bis_Mois-Maand'!G58+'2022_9ter_Mois-Maand '!G58</f>
        <v>0</v>
      </c>
      <c r="H58" s="96">
        <f>'2022_9bis_Mois-Maand'!H58+'2022_9ter_Mois-Maand '!H58</f>
        <v>0</v>
      </c>
      <c r="I58" s="96">
        <f>'2022_9bis_Mois-Maand'!I58+'2022_9ter_Mois-Maand '!I58</f>
        <v>0</v>
      </c>
      <c r="J58" s="96">
        <f>'2022_9bis_Mois-Maand'!J58+'2022_9ter_Mois-Maand '!J58</f>
        <v>1</v>
      </c>
      <c r="K58" s="96">
        <f>'2022_9bis_Mois-Maand'!K58+'2022_9ter_Mois-Maand '!K58</f>
        <v>0</v>
      </c>
      <c r="L58" s="96">
        <f>'2022_9bis_Mois-Maand'!L58+'2022_9ter_Mois-Maand '!L58</f>
        <v>0</v>
      </c>
      <c r="M58" s="40"/>
      <c r="N58" s="40"/>
      <c r="O58" s="97">
        <f t="shared" si="0"/>
        <v>1</v>
      </c>
      <c r="P58" s="10"/>
      <c r="Q58" s="60" t="s">
        <v>225</v>
      </c>
      <c r="R58" s="61" t="s">
        <v>226</v>
      </c>
      <c r="S58" s="62" t="s">
        <v>225</v>
      </c>
    </row>
    <row r="59" spans="1:19" ht="15" customHeight="1" x14ac:dyDescent="0.2">
      <c r="A59" s="118" t="s">
        <v>239</v>
      </c>
      <c r="B59" s="119" t="s">
        <v>241</v>
      </c>
      <c r="C59" s="96">
        <f>'2022_9bis_Mois-Maand'!C59+'2022_9ter_Mois-Maand '!C59</f>
        <v>1</v>
      </c>
      <c r="D59" s="96">
        <f>'2022_9bis_Mois-Maand'!D59+'2022_9ter_Mois-Maand '!D59</f>
        <v>0</v>
      </c>
      <c r="E59" s="96">
        <f>'2022_9bis_Mois-Maand'!E59+'2022_9ter_Mois-Maand '!E59</f>
        <v>0</v>
      </c>
      <c r="F59" s="96">
        <f>'2022_9bis_Mois-Maand'!F59+'2022_9ter_Mois-Maand '!F59</f>
        <v>0</v>
      </c>
      <c r="G59" s="96">
        <f>'2022_9bis_Mois-Maand'!G59+'2022_9ter_Mois-Maand '!G59</f>
        <v>0</v>
      </c>
      <c r="H59" s="96">
        <f>'2022_9bis_Mois-Maand'!H59+'2022_9ter_Mois-Maand '!H59</f>
        <v>1</v>
      </c>
      <c r="I59" s="96">
        <f>'2022_9bis_Mois-Maand'!I59+'2022_9ter_Mois-Maand '!I59</f>
        <v>1</v>
      </c>
      <c r="J59" s="96">
        <f>'2022_9bis_Mois-Maand'!J59+'2022_9ter_Mois-Maand '!J59</f>
        <v>6</v>
      </c>
      <c r="K59" s="96">
        <f>'2022_9bis_Mois-Maand'!K59+'2022_9ter_Mois-Maand '!K59</f>
        <v>0</v>
      </c>
      <c r="L59" s="96">
        <f>'2022_9bis_Mois-Maand'!L59+'2022_9ter_Mois-Maand '!L59</f>
        <v>0</v>
      </c>
      <c r="M59" s="40"/>
      <c r="N59" s="40"/>
      <c r="O59" s="97">
        <f t="shared" si="0"/>
        <v>9</v>
      </c>
      <c r="P59" s="10"/>
      <c r="Q59" s="60" t="s">
        <v>240</v>
      </c>
      <c r="R59" s="61" t="s">
        <v>240</v>
      </c>
      <c r="S59" s="62" t="s">
        <v>240</v>
      </c>
    </row>
    <row r="60" spans="1:19" ht="15" customHeight="1" x14ac:dyDescent="0.2">
      <c r="A60" s="94" t="s">
        <v>234</v>
      </c>
      <c r="B60" s="95" t="s">
        <v>235</v>
      </c>
      <c r="C60" s="96">
        <f>'2022_9bis_Mois-Maand'!C60+'2022_9ter_Mois-Maand '!C60</f>
        <v>1</v>
      </c>
      <c r="D60" s="96">
        <f>'2022_9bis_Mois-Maand'!D60+'2022_9ter_Mois-Maand '!D60</f>
        <v>3</v>
      </c>
      <c r="E60" s="96">
        <f>'2022_9bis_Mois-Maand'!E60+'2022_9ter_Mois-Maand '!E60</f>
        <v>5</v>
      </c>
      <c r="F60" s="96">
        <f>'2022_9bis_Mois-Maand'!F60+'2022_9ter_Mois-Maand '!F60</f>
        <v>1</v>
      </c>
      <c r="G60" s="96">
        <f>'2022_9bis_Mois-Maand'!G60+'2022_9ter_Mois-Maand '!G60</f>
        <v>2</v>
      </c>
      <c r="H60" s="96">
        <f>'2022_9bis_Mois-Maand'!H60+'2022_9ter_Mois-Maand '!H60</f>
        <v>4</v>
      </c>
      <c r="I60" s="96">
        <f>'2022_9bis_Mois-Maand'!I60+'2022_9ter_Mois-Maand '!I60</f>
        <v>5</v>
      </c>
      <c r="J60" s="96">
        <f>'2022_9bis_Mois-Maand'!J60+'2022_9ter_Mois-Maand '!J60</f>
        <v>6</v>
      </c>
      <c r="K60" s="96">
        <f>'2022_9bis_Mois-Maand'!K60+'2022_9ter_Mois-Maand '!K60</f>
        <v>4</v>
      </c>
      <c r="L60" s="96">
        <f>'2022_9bis_Mois-Maand'!L60+'2022_9ter_Mois-Maand '!L60</f>
        <v>7</v>
      </c>
      <c r="M60" s="40"/>
      <c r="N60" s="40"/>
      <c r="O60" s="97">
        <f t="shared" si="0"/>
        <v>38</v>
      </c>
      <c r="P60" s="10"/>
      <c r="Q60" s="60" t="s">
        <v>234</v>
      </c>
      <c r="R60" s="61" t="s">
        <v>234</v>
      </c>
      <c r="S60" s="62" t="s">
        <v>234</v>
      </c>
    </row>
    <row r="61" spans="1:19" ht="15" customHeight="1" x14ac:dyDescent="0.2">
      <c r="A61" s="94" t="s">
        <v>236</v>
      </c>
      <c r="B61" s="95" t="s">
        <v>238</v>
      </c>
      <c r="C61" s="96">
        <f>'2022_9bis_Mois-Maand'!C61+'2022_9ter_Mois-Maand '!C61</f>
        <v>4</v>
      </c>
      <c r="D61" s="96">
        <f>'2022_9bis_Mois-Maand'!D61+'2022_9ter_Mois-Maand '!D61</f>
        <v>5</v>
      </c>
      <c r="E61" s="96">
        <f>'2022_9bis_Mois-Maand'!E61+'2022_9ter_Mois-Maand '!E61</f>
        <v>11</v>
      </c>
      <c r="F61" s="96">
        <f>'2022_9bis_Mois-Maand'!F61+'2022_9ter_Mois-Maand '!F61</f>
        <v>8</v>
      </c>
      <c r="G61" s="96">
        <f>'2022_9bis_Mois-Maand'!G61+'2022_9ter_Mois-Maand '!G61</f>
        <v>7</v>
      </c>
      <c r="H61" s="96">
        <f>'2022_9bis_Mois-Maand'!H61+'2022_9ter_Mois-Maand '!H61</f>
        <v>16</v>
      </c>
      <c r="I61" s="96">
        <f>'2022_9bis_Mois-Maand'!I61+'2022_9ter_Mois-Maand '!I61</f>
        <v>6</v>
      </c>
      <c r="J61" s="96">
        <f>'2022_9bis_Mois-Maand'!J61+'2022_9ter_Mois-Maand '!J61</f>
        <v>12</v>
      </c>
      <c r="K61" s="96">
        <f>'2022_9bis_Mois-Maand'!K61+'2022_9ter_Mois-Maand '!K61</f>
        <v>24</v>
      </c>
      <c r="L61" s="96">
        <f>'2022_9bis_Mois-Maand'!L61+'2022_9ter_Mois-Maand '!L61</f>
        <v>11</v>
      </c>
      <c r="M61" s="40"/>
      <c r="N61" s="40"/>
      <c r="O61" s="97">
        <f t="shared" si="0"/>
        <v>104</v>
      </c>
      <c r="P61" s="10"/>
      <c r="Q61" s="60" t="s">
        <v>735</v>
      </c>
      <c r="R61" s="61" t="s">
        <v>237</v>
      </c>
      <c r="S61" s="62" t="s">
        <v>237</v>
      </c>
    </row>
    <row r="62" spans="1:19" ht="15" customHeight="1" x14ac:dyDescent="0.2">
      <c r="A62" s="94" t="s">
        <v>770</v>
      </c>
      <c r="B62" s="95" t="s">
        <v>244</v>
      </c>
      <c r="C62" s="96">
        <f>'2022_9bis_Mois-Maand'!C62+'2022_9ter_Mois-Maand '!C62</f>
        <v>0</v>
      </c>
      <c r="D62" s="96">
        <f>'2022_9bis_Mois-Maand'!D62+'2022_9ter_Mois-Maand '!D62</f>
        <v>0</v>
      </c>
      <c r="E62" s="96">
        <f>'2022_9bis_Mois-Maand'!E62+'2022_9ter_Mois-Maand '!E62</f>
        <v>0</v>
      </c>
      <c r="F62" s="96">
        <f>'2022_9bis_Mois-Maand'!F62+'2022_9ter_Mois-Maand '!F62</f>
        <v>0</v>
      </c>
      <c r="G62" s="96">
        <f>'2022_9bis_Mois-Maand'!G62+'2022_9ter_Mois-Maand '!G62</f>
        <v>0</v>
      </c>
      <c r="H62" s="96">
        <f>'2022_9bis_Mois-Maand'!H62+'2022_9ter_Mois-Maand '!H62</f>
        <v>1</v>
      </c>
      <c r="I62" s="96">
        <f>'2022_9bis_Mois-Maand'!I62+'2022_9ter_Mois-Maand '!I62</f>
        <v>0</v>
      </c>
      <c r="J62" s="96">
        <f>'2022_9bis_Mois-Maand'!J62+'2022_9ter_Mois-Maand '!J62</f>
        <v>0</v>
      </c>
      <c r="K62" s="96">
        <f>'2022_9bis_Mois-Maand'!K62+'2022_9ter_Mois-Maand '!K62</f>
        <v>0</v>
      </c>
      <c r="L62" s="96">
        <f>'2022_9bis_Mois-Maand'!L62+'2022_9ter_Mois-Maand '!L62</f>
        <v>0</v>
      </c>
      <c r="M62" s="40"/>
      <c r="N62" s="40"/>
      <c r="O62" s="97">
        <f t="shared" si="0"/>
        <v>1</v>
      </c>
      <c r="P62" s="10"/>
      <c r="Q62" s="60" t="s">
        <v>242</v>
      </c>
      <c r="R62" s="61" t="s">
        <v>243</v>
      </c>
      <c r="S62" s="62" t="s">
        <v>243</v>
      </c>
    </row>
    <row r="63" spans="1:19" ht="15" customHeight="1" x14ac:dyDescent="0.2">
      <c r="A63" s="94" t="s">
        <v>323</v>
      </c>
      <c r="B63" s="95" t="s">
        <v>325</v>
      </c>
      <c r="C63" s="96">
        <f>'2022_9bis_Mois-Maand'!C63+'2022_9ter_Mois-Maand '!C63</f>
        <v>5</v>
      </c>
      <c r="D63" s="96">
        <f>'2022_9bis_Mois-Maand'!D63+'2022_9ter_Mois-Maand '!D63</f>
        <v>0</v>
      </c>
      <c r="E63" s="96">
        <f>'2022_9bis_Mois-Maand'!E63+'2022_9ter_Mois-Maand '!E63</f>
        <v>0</v>
      </c>
      <c r="F63" s="96">
        <f>'2022_9bis_Mois-Maand'!F63+'2022_9ter_Mois-Maand '!F63</f>
        <v>0</v>
      </c>
      <c r="G63" s="96">
        <f>'2022_9bis_Mois-Maand'!G63+'2022_9ter_Mois-Maand '!G63</f>
        <v>1</v>
      </c>
      <c r="H63" s="96">
        <f>'2022_9bis_Mois-Maand'!H63+'2022_9ter_Mois-Maand '!H63</f>
        <v>0</v>
      </c>
      <c r="I63" s="96">
        <f>'2022_9bis_Mois-Maand'!I63+'2022_9ter_Mois-Maand '!I63</f>
        <v>0</v>
      </c>
      <c r="J63" s="96">
        <f>'2022_9bis_Mois-Maand'!J63+'2022_9ter_Mois-Maand '!J63</f>
        <v>1</v>
      </c>
      <c r="K63" s="96">
        <f>'2022_9bis_Mois-Maand'!K63+'2022_9ter_Mois-Maand '!K63</f>
        <v>0</v>
      </c>
      <c r="L63" s="96">
        <f>'2022_9bis_Mois-Maand'!L63+'2022_9ter_Mois-Maand '!L63</f>
        <v>0</v>
      </c>
      <c r="M63" s="40"/>
      <c r="N63" s="40"/>
      <c r="O63" s="97">
        <f t="shared" si="0"/>
        <v>7</v>
      </c>
      <c r="P63" s="10"/>
      <c r="Q63" s="60" t="s">
        <v>324</v>
      </c>
      <c r="R63" s="61" t="s">
        <v>324</v>
      </c>
      <c r="S63" s="62" t="s">
        <v>323</v>
      </c>
    </row>
    <row r="64" spans="1:19" ht="15" customHeight="1" x14ac:dyDescent="0.2">
      <c r="A64" s="118" t="s">
        <v>364</v>
      </c>
      <c r="B64" s="119" t="s">
        <v>365</v>
      </c>
      <c r="C64" s="96">
        <f>'2022_9bis_Mois-Maand'!C64+'2022_9ter_Mois-Maand '!C64</f>
        <v>0</v>
      </c>
      <c r="D64" s="96">
        <f>'2022_9bis_Mois-Maand'!D64+'2022_9ter_Mois-Maand '!D64</f>
        <v>0</v>
      </c>
      <c r="E64" s="96">
        <f>'2022_9bis_Mois-Maand'!E64+'2022_9ter_Mois-Maand '!E64</f>
        <v>0</v>
      </c>
      <c r="F64" s="96">
        <f>'2022_9bis_Mois-Maand'!F64+'2022_9ter_Mois-Maand '!F64</f>
        <v>0</v>
      </c>
      <c r="G64" s="96">
        <f>'2022_9bis_Mois-Maand'!G64+'2022_9ter_Mois-Maand '!G64</f>
        <v>0</v>
      </c>
      <c r="H64" s="96">
        <f>'2022_9bis_Mois-Maand'!H64+'2022_9ter_Mois-Maand '!H64</f>
        <v>0</v>
      </c>
      <c r="I64" s="96">
        <f>'2022_9bis_Mois-Maand'!I64+'2022_9ter_Mois-Maand '!I64</f>
        <v>0</v>
      </c>
      <c r="J64" s="96">
        <f>'2022_9bis_Mois-Maand'!J64+'2022_9ter_Mois-Maand '!J64</f>
        <v>0</v>
      </c>
      <c r="K64" s="96">
        <f>'2022_9bis_Mois-Maand'!K64+'2022_9ter_Mois-Maand '!K64</f>
        <v>0</v>
      </c>
      <c r="L64" s="96">
        <f>'2022_9bis_Mois-Maand'!L64+'2022_9ter_Mois-Maand '!L64</f>
        <v>0</v>
      </c>
      <c r="M64" s="40"/>
      <c r="N64" s="40"/>
      <c r="O64" s="97">
        <f t="shared" si="0"/>
        <v>0</v>
      </c>
      <c r="P64" s="10"/>
      <c r="Q64" s="60" t="s">
        <v>364</v>
      </c>
      <c r="R64" s="61" t="s">
        <v>364</v>
      </c>
      <c r="S64" s="62" t="s">
        <v>364</v>
      </c>
    </row>
    <row r="65" spans="1:19" ht="15" customHeight="1" x14ac:dyDescent="0.2">
      <c r="A65" s="118" t="s">
        <v>771</v>
      </c>
      <c r="B65" s="119" t="s">
        <v>352</v>
      </c>
      <c r="C65" s="96">
        <f>'2022_9bis_Mois-Maand'!C65+'2022_9ter_Mois-Maand '!C65</f>
        <v>0</v>
      </c>
      <c r="D65" s="96">
        <f>'2022_9bis_Mois-Maand'!D65+'2022_9ter_Mois-Maand '!D65</f>
        <v>1</v>
      </c>
      <c r="E65" s="96">
        <f>'2022_9bis_Mois-Maand'!E65+'2022_9ter_Mois-Maand '!E65</f>
        <v>0</v>
      </c>
      <c r="F65" s="96">
        <f>'2022_9bis_Mois-Maand'!F65+'2022_9ter_Mois-Maand '!F65</f>
        <v>0</v>
      </c>
      <c r="G65" s="96">
        <f>'2022_9bis_Mois-Maand'!G65+'2022_9ter_Mois-Maand '!G65</f>
        <v>0</v>
      </c>
      <c r="H65" s="96">
        <f>'2022_9bis_Mois-Maand'!H65+'2022_9ter_Mois-Maand '!H65</f>
        <v>0</v>
      </c>
      <c r="I65" s="96">
        <f>'2022_9bis_Mois-Maand'!I65+'2022_9ter_Mois-Maand '!I65</f>
        <v>0</v>
      </c>
      <c r="J65" s="96">
        <f>'2022_9bis_Mois-Maand'!J65+'2022_9ter_Mois-Maand '!J65</f>
        <v>2</v>
      </c>
      <c r="K65" s="96">
        <f>'2022_9bis_Mois-Maand'!K65+'2022_9ter_Mois-Maand '!K65</f>
        <v>1</v>
      </c>
      <c r="L65" s="96">
        <f>'2022_9bis_Mois-Maand'!L65+'2022_9ter_Mois-Maand '!L65</f>
        <v>0</v>
      </c>
      <c r="M65" s="40"/>
      <c r="N65" s="40"/>
      <c r="O65" s="97">
        <f t="shared" si="0"/>
        <v>4</v>
      </c>
      <c r="P65" s="10"/>
      <c r="Q65" s="60" t="s">
        <v>351</v>
      </c>
      <c r="R65" s="61" t="s">
        <v>351</v>
      </c>
      <c r="S65" s="62" t="s">
        <v>351</v>
      </c>
    </row>
    <row r="66" spans="1:19" ht="15" customHeight="1" x14ac:dyDescent="0.2">
      <c r="A66" s="94" t="s">
        <v>353</v>
      </c>
      <c r="B66" s="95" t="s">
        <v>356</v>
      </c>
      <c r="C66" s="96">
        <f>'2022_9bis_Mois-Maand'!C66+'2022_9ter_Mois-Maand '!C66</f>
        <v>0</v>
      </c>
      <c r="D66" s="96">
        <f>'2022_9bis_Mois-Maand'!D66+'2022_9ter_Mois-Maand '!D66</f>
        <v>0</v>
      </c>
      <c r="E66" s="96">
        <f>'2022_9bis_Mois-Maand'!E66+'2022_9ter_Mois-Maand '!E66</f>
        <v>0</v>
      </c>
      <c r="F66" s="96">
        <f>'2022_9bis_Mois-Maand'!F66+'2022_9ter_Mois-Maand '!F66</f>
        <v>0</v>
      </c>
      <c r="G66" s="96">
        <f>'2022_9bis_Mois-Maand'!G66+'2022_9ter_Mois-Maand '!G66</f>
        <v>0</v>
      </c>
      <c r="H66" s="96">
        <f>'2022_9bis_Mois-Maand'!H66+'2022_9ter_Mois-Maand '!H66</f>
        <v>0</v>
      </c>
      <c r="I66" s="96">
        <f>'2022_9bis_Mois-Maand'!I66+'2022_9ter_Mois-Maand '!I66</f>
        <v>0</v>
      </c>
      <c r="J66" s="96">
        <f>'2022_9bis_Mois-Maand'!J66+'2022_9ter_Mois-Maand '!J66</f>
        <v>0</v>
      </c>
      <c r="K66" s="96">
        <f>'2022_9bis_Mois-Maand'!K66+'2022_9ter_Mois-Maand '!K66</f>
        <v>0</v>
      </c>
      <c r="L66" s="96">
        <f>'2022_9bis_Mois-Maand'!L66+'2022_9ter_Mois-Maand '!L66</f>
        <v>0</v>
      </c>
      <c r="M66" s="40"/>
      <c r="N66" s="40"/>
      <c r="O66" s="97">
        <f t="shared" si="0"/>
        <v>0</v>
      </c>
      <c r="P66" s="10"/>
      <c r="Q66" s="60" t="s">
        <v>354</v>
      </c>
      <c r="R66" s="61" t="s">
        <v>355</v>
      </c>
      <c r="S66" s="62" t="s">
        <v>736</v>
      </c>
    </row>
    <row r="67" spans="1:19" ht="15" customHeight="1" x14ac:dyDescent="0.2">
      <c r="A67" s="94" t="s">
        <v>386</v>
      </c>
      <c r="B67" s="95" t="s">
        <v>387</v>
      </c>
      <c r="C67" s="96">
        <f>'2022_9bis_Mois-Maand'!C67+'2022_9ter_Mois-Maand '!C67</f>
        <v>0</v>
      </c>
      <c r="D67" s="96">
        <f>'2022_9bis_Mois-Maand'!D67+'2022_9ter_Mois-Maand '!D67</f>
        <v>0</v>
      </c>
      <c r="E67" s="96">
        <f>'2022_9bis_Mois-Maand'!E67+'2022_9ter_Mois-Maand '!E67</f>
        <v>0</v>
      </c>
      <c r="F67" s="96">
        <f>'2022_9bis_Mois-Maand'!F67+'2022_9ter_Mois-Maand '!F67</f>
        <v>0</v>
      </c>
      <c r="G67" s="96">
        <f>'2022_9bis_Mois-Maand'!G67+'2022_9ter_Mois-Maand '!G67</f>
        <v>0</v>
      </c>
      <c r="H67" s="96">
        <f>'2022_9bis_Mois-Maand'!H67+'2022_9ter_Mois-Maand '!H67</f>
        <v>0</v>
      </c>
      <c r="I67" s="96">
        <f>'2022_9bis_Mois-Maand'!I67+'2022_9ter_Mois-Maand '!I67</f>
        <v>0</v>
      </c>
      <c r="J67" s="96">
        <f>'2022_9bis_Mois-Maand'!J67+'2022_9ter_Mois-Maand '!J67</f>
        <v>0</v>
      </c>
      <c r="K67" s="96">
        <f>'2022_9bis_Mois-Maand'!K67+'2022_9ter_Mois-Maand '!K67</f>
        <v>0</v>
      </c>
      <c r="L67" s="96">
        <f>'2022_9bis_Mois-Maand'!L67+'2022_9ter_Mois-Maand '!L67</f>
        <v>0</v>
      </c>
      <c r="M67" s="40"/>
      <c r="N67" s="40"/>
      <c r="O67" s="97">
        <f t="shared" si="0"/>
        <v>0</v>
      </c>
      <c r="P67" s="10"/>
      <c r="Q67" s="60" t="s">
        <v>386</v>
      </c>
      <c r="R67" s="61" t="s">
        <v>386</v>
      </c>
      <c r="S67" s="62" t="s">
        <v>386</v>
      </c>
    </row>
    <row r="68" spans="1:19" ht="15" customHeight="1" x14ac:dyDescent="0.2">
      <c r="A68" s="94" t="s">
        <v>429</v>
      </c>
      <c r="B68" s="95" t="s">
        <v>430</v>
      </c>
      <c r="C68" s="96">
        <f>'2022_9bis_Mois-Maand'!C68+'2022_9ter_Mois-Maand '!C68</f>
        <v>0</v>
      </c>
      <c r="D68" s="96">
        <f>'2022_9bis_Mois-Maand'!D68+'2022_9ter_Mois-Maand '!D68</f>
        <v>0</v>
      </c>
      <c r="E68" s="96">
        <f>'2022_9bis_Mois-Maand'!E68+'2022_9ter_Mois-Maand '!E68</f>
        <v>0</v>
      </c>
      <c r="F68" s="96">
        <f>'2022_9bis_Mois-Maand'!F68+'2022_9ter_Mois-Maand '!F68</f>
        <v>0</v>
      </c>
      <c r="G68" s="96">
        <f>'2022_9bis_Mois-Maand'!G68+'2022_9ter_Mois-Maand '!G68</f>
        <v>0</v>
      </c>
      <c r="H68" s="96">
        <f>'2022_9bis_Mois-Maand'!H68+'2022_9ter_Mois-Maand '!H68</f>
        <v>0</v>
      </c>
      <c r="I68" s="96">
        <f>'2022_9bis_Mois-Maand'!I68+'2022_9ter_Mois-Maand '!I68</f>
        <v>0</v>
      </c>
      <c r="J68" s="96">
        <f>'2022_9bis_Mois-Maand'!J68+'2022_9ter_Mois-Maand '!J68</f>
        <v>0</v>
      </c>
      <c r="K68" s="96">
        <f>'2022_9bis_Mois-Maand'!K68+'2022_9ter_Mois-Maand '!K68</f>
        <v>0</v>
      </c>
      <c r="L68" s="96">
        <f>'2022_9bis_Mois-Maand'!L68+'2022_9ter_Mois-Maand '!L68</f>
        <v>0</v>
      </c>
      <c r="M68" s="40"/>
      <c r="N68" s="40"/>
      <c r="O68" s="97">
        <f t="shared" si="0"/>
        <v>0</v>
      </c>
      <c r="P68" s="10"/>
      <c r="Q68" s="60" t="s">
        <v>429</v>
      </c>
      <c r="R68" s="61" t="s">
        <v>429</v>
      </c>
      <c r="S68" s="62" t="s">
        <v>429</v>
      </c>
    </row>
    <row r="69" spans="1:19" ht="15" customHeight="1" x14ac:dyDescent="0.2">
      <c r="A69" s="94" t="s">
        <v>404</v>
      </c>
      <c r="B69" s="95" t="s">
        <v>405</v>
      </c>
      <c r="C69" s="96">
        <f>'2022_9bis_Mois-Maand'!C69+'2022_9ter_Mois-Maand '!C69</f>
        <v>0</v>
      </c>
      <c r="D69" s="96">
        <f>'2022_9bis_Mois-Maand'!D69+'2022_9ter_Mois-Maand '!D69</f>
        <v>1</v>
      </c>
      <c r="E69" s="96">
        <f>'2022_9bis_Mois-Maand'!E69+'2022_9ter_Mois-Maand '!E69</f>
        <v>0</v>
      </c>
      <c r="F69" s="96">
        <f>'2022_9bis_Mois-Maand'!F69+'2022_9ter_Mois-Maand '!F69</f>
        <v>3</v>
      </c>
      <c r="G69" s="96">
        <f>'2022_9bis_Mois-Maand'!G69+'2022_9ter_Mois-Maand '!G69</f>
        <v>1</v>
      </c>
      <c r="H69" s="96">
        <f>'2022_9bis_Mois-Maand'!H69+'2022_9ter_Mois-Maand '!H69</f>
        <v>0</v>
      </c>
      <c r="I69" s="96">
        <f>'2022_9bis_Mois-Maand'!I69+'2022_9ter_Mois-Maand '!I69</f>
        <v>2</v>
      </c>
      <c r="J69" s="96">
        <f>'2022_9bis_Mois-Maand'!J69+'2022_9ter_Mois-Maand '!J69</f>
        <v>0</v>
      </c>
      <c r="K69" s="96">
        <f>'2022_9bis_Mois-Maand'!K69+'2022_9ter_Mois-Maand '!K69</f>
        <v>0</v>
      </c>
      <c r="L69" s="96">
        <f>'2022_9bis_Mois-Maand'!L69+'2022_9ter_Mois-Maand '!L69</f>
        <v>0</v>
      </c>
      <c r="M69" s="40"/>
      <c r="N69" s="40"/>
      <c r="O69" s="97">
        <f t="shared" si="0"/>
        <v>7</v>
      </c>
      <c r="P69" s="10"/>
      <c r="Q69" s="60" t="s">
        <v>404</v>
      </c>
      <c r="R69" s="61" t="s">
        <v>404</v>
      </c>
      <c r="S69" s="62" t="s">
        <v>404</v>
      </c>
    </row>
    <row r="70" spans="1:19" ht="15" customHeight="1" x14ac:dyDescent="0.2">
      <c r="A70" s="94" t="s">
        <v>421</v>
      </c>
      <c r="B70" s="95" t="s">
        <v>425</v>
      </c>
      <c r="C70" s="96">
        <f>'2022_9bis_Mois-Maand'!C70+'2022_9ter_Mois-Maand '!C70</f>
        <v>0</v>
      </c>
      <c r="D70" s="96">
        <f>'2022_9bis_Mois-Maand'!D70+'2022_9ter_Mois-Maand '!D70</f>
        <v>2</v>
      </c>
      <c r="E70" s="96">
        <f>'2022_9bis_Mois-Maand'!E70+'2022_9ter_Mois-Maand '!E70</f>
        <v>1</v>
      </c>
      <c r="F70" s="96">
        <f>'2022_9bis_Mois-Maand'!F70+'2022_9ter_Mois-Maand '!F70</f>
        <v>0</v>
      </c>
      <c r="G70" s="96">
        <f>'2022_9bis_Mois-Maand'!G70+'2022_9ter_Mois-Maand '!G70</f>
        <v>2</v>
      </c>
      <c r="H70" s="96">
        <f>'2022_9bis_Mois-Maand'!H70+'2022_9ter_Mois-Maand '!H70</f>
        <v>3</v>
      </c>
      <c r="I70" s="96">
        <f>'2022_9bis_Mois-Maand'!I70+'2022_9ter_Mois-Maand '!I70</f>
        <v>0</v>
      </c>
      <c r="J70" s="96">
        <f>'2022_9bis_Mois-Maand'!J70+'2022_9ter_Mois-Maand '!J70</f>
        <v>1</v>
      </c>
      <c r="K70" s="96">
        <f>'2022_9bis_Mois-Maand'!K70+'2022_9ter_Mois-Maand '!K70</f>
        <v>4</v>
      </c>
      <c r="L70" s="96">
        <f>'2022_9bis_Mois-Maand'!L70+'2022_9ter_Mois-Maand '!L70</f>
        <v>6</v>
      </c>
      <c r="M70" s="40"/>
      <c r="N70" s="40"/>
      <c r="O70" s="97">
        <f t="shared" si="0"/>
        <v>19</v>
      </c>
      <c r="P70" s="10"/>
      <c r="Q70" s="60" t="s">
        <v>422</v>
      </c>
      <c r="R70" s="61" t="s">
        <v>423</v>
      </c>
      <c r="S70" s="62" t="s">
        <v>424</v>
      </c>
    </row>
    <row r="71" spans="1:19" ht="15" customHeight="1" x14ac:dyDescent="0.2">
      <c r="A71" s="94" t="s">
        <v>426</v>
      </c>
      <c r="B71" s="95" t="s">
        <v>428</v>
      </c>
      <c r="C71" s="96">
        <f>'2022_9bis_Mois-Maand'!C71+'2022_9ter_Mois-Maand '!C71</f>
        <v>0</v>
      </c>
      <c r="D71" s="96">
        <f>'2022_9bis_Mois-Maand'!D71+'2022_9ter_Mois-Maand '!D71</f>
        <v>0</v>
      </c>
      <c r="E71" s="96">
        <f>'2022_9bis_Mois-Maand'!E71+'2022_9ter_Mois-Maand '!E71</f>
        <v>0</v>
      </c>
      <c r="F71" s="96">
        <f>'2022_9bis_Mois-Maand'!F71+'2022_9ter_Mois-Maand '!F71</f>
        <v>0</v>
      </c>
      <c r="G71" s="96">
        <f>'2022_9bis_Mois-Maand'!G71+'2022_9ter_Mois-Maand '!G71</f>
        <v>0</v>
      </c>
      <c r="H71" s="96">
        <f>'2022_9bis_Mois-Maand'!H71+'2022_9ter_Mois-Maand '!H71</f>
        <v>0</v>
      </c>
      <c r="I71" s="96">
        <f>'2022_9bis_Mois-Maand'!I71+'2022_9ter_Mois-Maand '!I71</f>
        <v>0</v>
      </c>
      <c r="J71" s="96">
        <f>'2022_9bis_Mois-Maand'!J71+'2022_9ter_Mois-Maand '!J71</f>
        <v>0</v>
      </c>
      <c r="K71" s="96">
        <f>'2022_9bis_Mois-Maand'!K71+'2022_9ter_Mois-Maand '!K71</f>
        <v>1</v>
      </c>
      <c r="L71" s="96">
        <f>'2022_9bis_Mois-Maand'!L71+'2022_9ter_Mois-Maand '!L71</f>
        <v>1</v>
      </c>
      <c r="M71" s="40"/>
      <c r="N71" s="40"/>
      <c r="O71" s="97">
        <f t="shared" si="0"/>
        <v>2</v>
      </c>
      <c r="P71" s="10"/>
      <c r="Q71" s="60" t="s">
        <v>427</v>
      </c>
      <c r="R71" s="61" t="s">
        <v>427</v>
      </c>
      <c r="S71" s="62" t="s">
        <v>427</v>
      </c>
    </row>
    <row r="72" spans="1:19" ht="15" customHeight="1" x14ac:dyDescent="0.2">
      <c r="A72" s="94" t="s">
        <v>379</v>
      </c>
      <c r="B72" s="95" t="s">
        <v>382</v>
      </c>
      <c r="C72" s="96">
        <f>'2022_9bis_Mois-Maand'!C72+'2022_9ter_Mois-Maand '!C72</f>
        <v>67</v>
      </c>
      <c r="D72" s="96">
        <f>'2022_9bis_Mois-Maand'!D72+'2022_9ter_Mois-Maand '!D72</f>
        <v>116</v>
      </c>
      <c r="E72" s="96">
        <f>'2022_9bis_Mois-Maand'!E72+'2022_9ter_Mois-Maand '!E72</f>
        <v>81</v>
      </c>
      <c r="F72" s="96">
        <f>'2022_9bis_Mois-Maand'!F72+'2022_9ter_Mois-Maand '!F72</f>
        <v>52</v>
      </c>
      <c r="G72" s="96">
        <f>'2022_9bis_Mois-Maand'!G72+'2022_9ter_Mois-Maand '!G72</f>
        <v>105</v>
      </c>
      <c r="H72" s="96">
        <f>'2022_9bis_Mois-Maand'!H72+'2022_9ter_Mois-Maand '!H72</f>
        <v>157</v>
      </c>
      <c r="I72" s="96">
        <f>'2022_9bis_Mois-Maand'!I72+'2022_9ter_Mois-Maand '!I72</f>
        <v>46</v>
      </c>
      <c r="J72" s="96">
        <f>'2022_9bis_Mois-Maand'!J72+'2022_9ter_Mois-Maand '!J72</f>
        <v>68</v>
      </c>
      <c r="K72" s="96">
        <f>'2022_9bis_Mois-Maand'!K72+'2022_9ter_Mois-Maand '!K72</f>
        <v>96</v>
      </c>
      <c r="L72" s="96">
        <f>'2022_9bis_Mois-Maand'!L72+'2022_9ter_Mois-Maand '!L72</f>
        <v>87</v>
      </c>
      <c r="M72" s="40"/>
      <c r="N72" s="40"/>
      <c r="O72" s="97">
        <f t="shared" si="0"/>
        <v>875</v>
      </c>
      <c r="P72" s="10"/>
      <c r="Q72" s="60" t="s">
        <v>380</v>
      </c>
      <c r="R72" s="61" t="s">
        <v>380</v>
      </c>
      <c r="S72" s="62" t="s">
        <v>381</v>
      </c>
    </row>
    <row r="73" spans="1:19" ht="15" customHeight="1" x14ac:dyDescent="0.2">
      <c r="A73" s="94" t="s">
        <v>418</v>
      </c>
      <c r="B73" s="95" t="s">
        <v>420</v>
      </c>
      <c r="C73" s="96">
        <f>'2022_9bis_Mois-Maand'!C73+'2022_9ter_Mois-Maand '!C73</f>
        <v>0</v>
      </c>
      <c r="D73" s="96">
        <f>'2022_9bis_Mois-Maand'!D73+'2022_9ter_Mois-Maand '!D73</f>
        <v>0</v>
      </c>
      <c r="E73" s="96">
        <f>'2022_9bis_Mois-Maand'!E73+'2022_9ter_Mois-Maand '!E73</f>
        <v>0</v>
      </c>
      <c r="F73" s="96">
        <f>'2022_9bis_Mois-Maand'!F73+'2022_9ter_Mois-Maand '!F73</f>
        <v>0</v>
      </c>
      <c r="G73" s="96">
        <f>'2022_9bis_Mois-Maand'!G73+'2022_9ter_Mois-Maand '!G73</f>
        <v>0</v>
      </c>
      <c r="H73" s="96">
        <f>'2022_9bis_Mois-Maand'!H73+'2022_9ter_Mois-Maand '!H73</f>
        <v>0</v>
      </c>
      <c r="I73" s="96">
        <f>'2022_9bis_Mois-Maand'!I73+'2022_9ter_Mois-Maand '!I73</f>
        <v>0</v>
      </c>
      <c r="J73" s="96">
        <f>'2022_9bis_Mois-Maand'!J73+'2022_9ter_Mois-Maand '!J73</f>
        <v>0</v>
      </c>
      <c r="K73" s="96">
        <f>'2022_9bis_Mois-Maand'!K73+'2022_9ter_Mois-Maand '!K73</f>
        <v>0</v>
      </c>
      <c r="L73" s="96">
        <f>'2022_9bis_Mois-Maand'!L73+'2022_9ter_Mois-Maand '!L73</f>
        <v>0</v>
      </c>
      <c r="M73" s="40"/>
      <c r="N73" s="40"/>
      <c r="O73" s="97">
        <f t="shared" si="0"/>
        <v>0</v>
      </c>
      <c r="P73" s="10"/>
      <c r="Q73" s="60" t="s">
        <v>418</v>
      </c>
      <c r="R73" s="61" t="s">
        <v>419</v>
      </c>
      <c r="S73" s="62" t="s">
        <v>418</v>
      </c>
    </row>
    <row r="74" spans="1:19" ht="15" customHeight="1" x14ac:dyDescent="0.2">
      <c r="A74" s="94" t="s">
        <v>434</v>
      </c>
      <c r="B74" s="95" t="s">
        <v>437</v>
      </c>
      <c r="C74" s="96">
        <f>'2022_9bis_Mois-Maand'!C74+'2022_9ter_Mois-Maand '!C74</f>
        <v>0</v>
      </c>
      <c r="D74" s="96">
        <f>'2022_9bis_Mois-Maand'!D74+'2022_9ter_Mois-Maand '!D74</f>
        <v>0</v>
      </c>
      <c r="E74" s="96">
        <f>'2022_9bis_Mois-Maand'!E74+'2022_9ter_Mois-Maand '!E74</f>
        <v>0</v>
      </c>
      <c r="F74" s="96">
        <f>'2022_9bis_Mois-Maand'!F74+'2022_9ter_Mois-Maand '!F74</f>
        <v>0</v>
      </c>
      <c r="G74" s="96">
        <f>'2022_9bis_Mois-Maand'!G74+'2022_9ter_Mois-Maand '!G74</f>
        <v>0</v>
      </c>
      <c r="H74" s="96">
        <f>'2022_9bis_Mois-Maand'!H74+'2022_9ter_Mois-Maand '!H74</f>
        <v>0</v>
      </c>
      <c r="I74" s="96">
        <f>'2022_9bis_Mois-Maand'!I74+'2022_9ter_Mois-Maand '!I74</f>
        <v>1</v>
      </c>
      <c r="J74" s="96">
        <f>'2022_9bis_Mois-Maand'!J74+'2022_9ter_Mois-Maand '!J74</f>
        <v>0</v>
      </c>
      <c r="K74" s="96">
        <f>'2022_9bis_Mois-Maand'!K74+'2022_9ter_Mois-Maand '!K74</f>
        <v>0</v>
      </c>
      <c r="L74" s="96">
        <f>'2022_9bis_Mois-Maand'!L74+'2022_9ter_Mois-Maand '!L74</f>
        <v>0</v>
      </c>
      <c r="M74" s="40"/>
      <c r="N74" s="40"/>
      <c r="O74" s="97">
        <f t="shared" si="0"/>
        <v>1</v>
      </c>
      <c r="P74" s="10"/>
      <c r="Q74" s="60" t="s">
        <v>435</v>
      </c>
      <c r="R74" s="61" t="s">
        <v>436</v>
      </c>
      <c r="S74" s="62" t="s">
        <v>436</v>
      </c>
    </row>
    <row r="75" spans="1:19" ht="15" customHeight="1" x14ac:dyDescent="0.2">
      <c r="A75" s="94" t="s">
        <v>438</v>
      </c>
      <c r="B75" s="95" t="s">
        <v>439</v>
      </c>
      <c r="C75" s="96">
        <f>'2022_9bis_Mois-Maand'!C75+'2022_9ter_Mois-Maand '!C75</f>
        <v>1</v>
      </c>
      <c r="D75" s="96">
        <f>'2022_9bis_Mois-Maand'!D75+'2022_9ter_Mois-Maand '!D75</f>
        <v>2</v>
      </c>
      <c r="E75" s="96">
        <f>'2022_9bis_Mois-Maand'!E75+'2022_9ter_Mois-Maand '!E75</f>
        <v>1</v>
      </c>
      <c r="F75" s="96">
        <f>'2022_9bis_Mois-Maand'!F75+'2022_9ter_Mois-Maand '!F75</f>
        <v>0</v>
      </c>
      <c r="G75" s="96">
        <f>'2022_9bis_Mois-Maand'!G75+'2022_9ter_Mois-Maand '!G75</f>
        <v>0</v>
      </c>
      <c r="H75" s="96">
        <f>'2022_9bis_Mois-Maand'!H75+'2022_9ter_Mois-Maand '!H75</f>
        <v>0</v>
      </c>
      <c r="I75" s="96">
        <f>'2022_9bis_Mois-Maand'!I75+'2022_9ter_Mois-Maand '!I75</f>
        <v>1</v>
      </c>
      <c r="J75" s="96">
        <f>'2022_9bis_Mois-Maand'!J75+'2022_9ter_Mois-Maand '!J75</f>
        <v>1</v>
      </c>
      <c r="K75" s="96">
        <f>'2022_9bis_Mois-Maand'!K75+'2022_9ter_Mois-Maand '!K75</f>
        <v>0</v>
      </c>
      <c r="L75" s="96">
        <f>'2022_9bis_Mois-Maand'!L75+'2022_9ter_Mois-Maand '!L75</f>
        <v>7</v>
      </c>
      <c r="M75" s="40"/>
      <c r="N75" s="40"/>
      <c r="O75" s="97">
        <f t="shared" ref="O75:O138" si="1">SUM(C75:N75)</f>
        <v>13</v>
      </c>
      <c r="P75" s="10"/>
      <c r="Q75" s="60" t="s">
        <v>438</v>
      </c>
      <c r="R75" s="61" t="s">
        <v>438</v>
      </c>
      <c r="S75" s="62" t="s">
        <v>438</v>
      </c>
    </row>
    <row r="76" spans="1:19" ht="15" customHeight="1" x14ac:dyDescent="0.2">
      <c r="A76" s="118" t="s">
        <v>772</v>
      </c>
      <c r="B76" s="119" t="s">
        <v>441</v>
      </c>
      <c r="C76" s="96">
        <f>'2022_9bis_Mois-Maand'!C76+'2022_9ter_Mois-Maand '!C76</f>
        <v>6</v>
      </c>
      <c r="D76" s="96">
        <f>'2022_9bis_Mois-Maand'!D76+'2022_9ter_Mois-Maand '!D76</f>
        <v>9</v>
      </c>
      <c r="E76" s="96">
        <f>'2022_9bis_Mois-Maand'!E76+'2022_9ter_Mois-Maand '!E76</f>
        <v>1</v>
      </c>
      <c r="F76" s="96">
        <f>'2022_9bis_Mois-Maand'!F76+'2022_9ter_Mois-Maand '!F76</f>
        <v>4</v>
      </c>
      <c r="G76" s="96">
        <f>'2022_9bis_Mois-Maand'!G76+'2022_9ter_Mois-Maand '!G76</f>
        <v>2</v>
      </c>
      <c r="H76" s="96">
        <f>'2022_9bis_Mois-Maand'!H76+'2022_9ter_Mois-Maand '!H76</f>
        <v>0</v>
      </c>
      <c r="I76" s="96">
        <f>'2022_9bis_Mois-Maand'!I76+'2022_9ter_Mois-Maand '!I76</f>
        <v>9</v>
      </c>
      <c r="J76" s="96">
        <f>'2022_9bis_Mois-Maand'!J76+'2022_9ter_Mois-Maand '!J76</f>
        <v>8</v>
      </c>
      <c r="K76" s="96">
        <f>'2022_9bis_Mois-Maand'!K76+'2022_9ter_Mois-Maand '!K76</f>
        <v>9</v>
      </c>
      <c r="L76" s="96">
        <f>'2022_9bis_Mois-Maand'!L76+'2022_9ter_Mois-Maand '!L76</f>
        <v>8</v>
      </c>
      <c r="M76" s="40"/>
      <c r="N76" s="40"/>
      <c r="O76" s="97">
        <f t="shared" si="1"/>
        <v>56</v>
      </c>
      <c r="P76" s="10"/>
      <c r="Q76" s="60" t="s">
        <v>440</v>
      </c>
      <c r="R76" s="61" t="s">
        <v>440</v>
      </c>
      <c r="S76" s="62" t="s">
        <v>440</v>
      </c>
    </row>
    <row r="77" spans="1:19" ht="15" customHeight="1" x14ac:dyDescent="0.2">
      <c r="A77" s="118" t="s">
        <v>504</v>
      </c>
      <c r="B77" s="119" t="s">
        <v>506</v>
      </c>
      <c r="C77" s="96">
        <f>'2022_9bis_Mois-Maand'!C77+'2022_9ter_Mois-Maand '!C77</f>
        <v>1</v>
      </c>
      <c r="D77" s="96">
        <f>'2022_9bis_Mois-Maand'!D77+'2022_9ter_Mois-Maand '!D77</f>
        <v>2</v>
      </c>
      <c r="E77" s="96">
        <f>'2022_9bis_Mois-Maand'!E77+'2022_9ter_Mois-Maand '!E77</f>
        <v>3</v>
      </c>
      <c r="F77" s="96">
        <f>'2022_9bis_Mois-Maand'!F77+'2022_9ter_Mois-Maand '!F77</f>
        <v>1</v>
      </c>
      <c r="G77" s="96">
        <f>'2022_9bis_Mois-Maand'!G77+'2022_9ter_Mois-Maand '!G77</f>
        <v>3</v>
      </c>
      <c r="H77" s="96">
        <f>'2022_9bis_Mois-Maand'!H77+'2022_9ter_Mois-Maand '!H77</f>
        <v>10</v>
      </c>
      <c r="I77" s="96">
        <f>'2022_9bis_Mois-Maand'!I77+'2022_9ter_Mois-Maand '!I77</f>
        <v>7</v>
      </c>
      <c r="J77" s="96">
        <f>'2022_9bis_Mois-Maand'!J77+'2022_9ter_Mois-Maand '!J77</f>
        <v>3</v>
      </c>
      <c r="K77" s="96">
        <f>'2022_9bis_Mois-Maand'!K77+'2022_9ter_Mois-Maand '!K77</f>
        <v>11</v>
      </c>
      <c r="L77" s="96">
        <f>'2022_9bis_Mois-Maand'!L77+'2022_9ter_Mois-Maand '!L77</f>
        <v>7</v>
      </c>
      <c r="M77" s="40"/>
      <c r="N77" s="40"/>
      <c r="O77" s="97">
        <f t="shared" si="1"/>
        <v>48</v>
      </c>
      <c r="P77" s="10"/>
      <c r="Q77" s="60" t="s">
        <v>504</v>
      </c>
      <c r="R77" s="61" t="s">
        <v>505</v>
      </c>
      <c r="S77" s="62" t="s">
        <v>504</v>
      </c>
    </row>
    <row r="78" spans="1:19" ht="15" customHeight="1" x14ac:dyDescent="0.2">
      <c r="A78" s="118" t="s">
        <v>773</v>
      </c>
      <c r="B78" s="119" t="s">
        <v>548</v>
      </c>
      <c r="C78" s="96">
        <f>'2022_9bis_Mois-Maand'!C78+'2022_9ter_Mois-Maand '!C78</f>
        <v>0</v>
      </c>
      <c r="D78" s="96">
        <f>'2022_9bis_Mois-Maand'!D78+'2022_9ter_Mois-Maand '!D78</f>
        <v>0</v>
      </c>
      <c r="E78" s="96">
        <f>'2022_9bis_Mois-Maand'!E78+'2022_9ter_Mois-Maand '!E78</f>
        <v>0</v>
      </c>
      <c r="F78" s="96">
        <f>'2022_9bis_Mois-Maand'!F78+'2022_9ter_Mois-Maand '!F78</f>
        <v>0</v>
      </c>
      <c r="G78" s="96">
        <f>'2022_9bis_Mois-Maand'!G78+'2022_9ter_Mois-Maand '!G78</f>
        <v>0</v>
      </c>
      <c r="H78" s="96">
        <f>'2022_9bis_Mois-Maand'!H78+'2022_9ter_Mois-Maand '!H78</f>
        <v>0</v>
      </c>
      <c r="I78" s="96">
        <f>'2022_9bis_Mois-Maand'!I78+'2022_9ter_Mois-Maand '!I78</f>
        <v>0</v>
      </c>
      <c r="J78" s="96">
        <f>'2022_9bis_Mois-Maand'!J78+'2022_9ter_Mois-Maand '!J78</f>
        <v>0</v>
      </c>
      <c r="K78" s="96">
        <f>'2022_9bis_Mois-Maand'!K78+'2022_9ter_Mois-Maand '!K78</f>
        <v>0</v>
      </c>
      <c r="L78" s="96">
        <f>'2022_9bis_Mois-Maand'!L78+'2022_9ter_Mois-Maand '!L78</f>
        <v>0</v>
      </c>
      <c r="M78" s="40"/>
      <c r="N78" s="40"/>
      <c r="O78" s="97">
        <f t="shared" si="1"/>
        <v>0</v>
      </c>
      <c r="P78" s="10"/>
      <c r="Q78" s="60" t="s">
        <v>737</v>
      </c>
      <c r="R78" s="61" t="s">
        <v>546</v>
      </c>
      <c r="S78" s="62" t="s">
        <v>547</v>
      </c>
    </row>
    <row r="79" spans="1:19" ht="15" customHeight="1" x14ac:dyDescent="0.2">
      <c r="A79" s="94" t="s">
        <v>515</v>
      </c>
      <c r="B79" s="95" t="s">
        <v>517</v>
      </c>
      <c r="C79" s="96">
        <f>'2022_9bis_Mois-Maand'!C79+'2022_9ter_Mois-Maand '!C79</f>
        <v>1</v>
      </c>
      <c r="D79" s="96">
        <f>'2022_9bis_Mois-Maand'!D79+'2022_9ter_Mois-Maand '!D79</f>
        <v>0</v>
      </c>
      <c r="E79" s="96">
        <f>'2022_9bis_Mois-Maand'!E79+'2022_9ter_Mois-Maand '!E79</f>
        <v>1</v>
      </c>
      <c r="F79" s="96">
        <f>'2022_9bis_Mois-Maand'!F79+'2022_9ter_Mois-Maand '!F79</f>
        <v>1</v>
      </c>
      <c r="G79" s="96">
        <f>'2022_9bis_Mois-Maand'!G79+'2022_9ter_Mois-Maand '!G79</f>
        <v>0</v>
      </c>
      <c r="H79" s="96">
        <f>'2022_9bis_Mois-Maand'!H79+'2022_9ter_Mois-Maand '!H79</f>
        <v>6</v>
      </c>
      <c r="I79" s="96">
        <f>'2022_9bis_Mois-Maand'!I79+'2022_9ter_Mois-Maand '!I79</f>
        <v>3</v>
      </c>
      <c r="J79" s="96">
        <f>'2022_9bis_Mois-Maand'!J79+'2022_9ter_Mois-Maand '!J79</f>
        <v>1</v>
      </c>
      <c r="K79" s="96">
        <f>'2022_9bis_Mois-Maand'!K79+'2022_9ter_Mois-Maand '!K79</f>
        <v>4</v>
      </c>
      <c r="L79" s="96">
        <f>'2022_9bis_Mois-Maand'!L79+'2022_9ter_Mois-Maand '!L79</f>
        <v>4</v>
      </c>
      <c r="M79" s="40"/>
      <c r="N79" s="40"/>
      <c r="O79" s="97">
        <f t="shared" si="1"/>
        <v>21</v>
      </c>
      <c r="P79" s="10"/>
      <c r="Q79" s="60" t="s">
        <v>516</v>
      </c>
      <c r="R79" s="61" t="s">
        <v>516</v>
      </c>
      <c r="S79" s="62" t="s">
        <v>516</v>
      </c>
    </row>
    <row r="80" spans="1:19" ht="15" customHeight="1" x14ac:dyDescent="0.2">
      <c r="A80" s="94" t="s">
        <v>566</v>
      </c>
      <c r="B80" s="95" t="s">
        <v>568</v>
      </c>
      <c r="C80" s="96">
        <f>'2022_9bis_Mois-Maand'!C80+'2022_9ter_Mois-Maand '!C80</f>
        <v>0</v>
      </c>
      <c r="D80" s="96">
        <f>'2022_9bis_Mois-Maand'!D80+'2022_9ter_Mois-Maand '!D80</f>
        <v>0</v>
      </c>
      <c r="E80" s="96">
        <f>'2022_9bis_Mois-Maand'!E80+'2022_9ter_Mois-Maand '!E80</f>
        <v>0</v>
      </c>
      <c r="F80" s="96">
        <f>'2022_9bis_Mois-Maand'!F80+'2022_9ter_Mois-Maand '!F80</f>
        <v>0</v>
      </c>
      <c r="G80" s="96">
        <f>'2022_9bis_Mois-Maand'!G80+'2022_9ter_Mois-Maand '!G80</f>
        <v>0</v>
      </c>
      <c r="H80" s="96">
        <f>'2022_9bis_Mois-Maand'!H80+'2022_9ter_Mois-Maand '!H80</f>
        <v>0</v>
      </c>
      <c r="I80" s="96">
        <f>'2022_9bis_Mois-Maand'!I80+'2022_9ter_Mois-Maand '!I80</f>
        <v>0</v>
      </c>
      <c r="J80" s="96">
        <f>'2022_9bis_Mois-Maand'!J80+'2022_9ter_Mois-Maand '!J80</f>
        <v>0</v>
      </c>
      <c r="K80" s="96">
        <f>'2022_9bis_Mois-Maand'!K80+'2022_9ter_Mois-Maand '!K80</f>
        <v>0</v>
      </c>
      <c r="L80" s="96">
        <f>'2022_9bis_Mois-Maand'!L80+'2022_9ter_Mois-Maand '!L80</f>
        <v>0</v>
      </c>
      <c r="M80" s="40"/>
      <c r="N80" s="40"/>
      <c r="O80" s="97">
        <f t="shared" si="1"/>
        <v>0</v>
      </c>
      <c r="P80" s="10"/>
      <c r="Q80" s="60" t="s">
        <v>567</v>
      </c>
      <c r="R80" s="61" t="s">
        <v>567</v>
      </c>
      <c r="S80" s="62" t="s">
        <v>566</v>
      </c>
    </row>
    <row r="81" spans="1:19" ht="15" customHeight="1" x14ac:dyDescent="0.2">
      <c r="A81" s="118" t="s">
        <v>526</v>
      </c>
      <c r="B81" s="119" t="s">
        <v>527</v>
      </c>
      <c r="C81" s="96">
        <f>'2022_9bis_Mois-Maand'!C81+'2022_9ter_Mois-Maand '!C81</f>
        <v>0</v>
      </c>
      <c r="D81" s="96">
        <f>'2022_9bis_Mois-Maand'!D81+'2022_9ter_Mois-Maand '!D81</f>
        <v>0</v>
      </c>
      <c r="E81" s="96">
        <f>'2022_9bis_Mois-Maand'!E81+'2022_9ter_Mois-Maand '!E81</f>
        <v>0</v>
      </c>
      <c r="F81" s="96">
        <f>'2022_9bis_Mois-Maand'!F81+'2022_9ter_Mois-Maand '!F81</f>
        <v>1</v>
      </c>
      <c r="G81" s="96">
        <f>'2022_9bis_Mois-Maand'!G81+'2022_9ter_Mois-Maand '!G81</f>
        <v>0</v>
      </c>
      <c r="H81" s="96">
        <f>'2022_9bis_Mois-Maand'!H81+'2022_9ter_Mois-Maand '!H81</f>
        <v>1</v>
      </c>
      <c r="I81" s="96">
        <f>'2022_9bis_Mois-Maand'!I81+'2022_9ter_Mois-Maand '!I81</f>
        <v>0</v>
      </c>
      <c r="J81" s="96">
        <f>'2022_9bis_Mois-Maand'!J81+'2022_9ter_Mois-Maand '!J81</f>
        <v>1</v>
      </c>
      <c r="K81" s="96">
        <f>'2022_9bis_Mois-Maand'!K81+'2022_9ter_Mois-Maand '!K81</f>
        <v>0</v>
      </c>
      <c r="L81" s="96">
        <f>'2022_9bis_Mois-Maand'!L81+'2022_9ter_Mois-Maand '!L81</f>
        <v>1</v>
      </c>
      <c r="M81" s="40"/>
      <c r="N81" s="40"/>
      <c r="O81" s="97">
        <f t="shared" si="1"/>
        <v>4</v>
      </c>
      <c r="P81" s="10"/>
      <c r="Q81" s="60" t="s">
        <v>526</v>
      </c>
      <c r="R81" s="61" t="s">
        <v>526</v>
      </c>
      <c r="S81" s="62" t="s">
        <v>526</v>
      </c>
    </row>
    <row r="82" spans="1:19" ht="15" customHeight="1" x14ac:dyDescent="0.2">
      <c r="A82" s="94" t="s">
        <v>532</v>
      </c>
      <c r="B82" s="95" t="s">
        <v>535</v>
      </c>
      <c r="C82" s="96">
        <f>'2022_9bis_Mois-Maand'!C82+'2022_9ter_Mois-Maand '!C82</f>
        <v>0</v>
      </c>
      <c r="D82" s="96">
        <f>'2022_9bis_Mois-Maand'!D82+'2022_9ter_Mois-Maand '!D82</f>
        <v>3</v>
      </c>
      <c r="E82" s="96">
        <f>'2022_9bis_Mois-Maand'!E82+'2022_9ter_Mois-Maand '!E82</f>
        <v>2</v>
      </c>
      <c r="F82" s="96">
        <f>'2022_9bis_Mois-Maand'!F82+'2022_9ter_Mois-Maand '!F82</f>
        <v>2</v>
      </c>
      <c r="G82" s="96">
        <f>'2022_9bis_Mois-Maand'!G82+'2022_9ter_Mois-Maand '!G82</f>
        <v>3</v>
      </c>
      <c r="H82" s="96">
        <f>'2022_9bis_Mois-Maand'!H82+'2022_9ter_Mois-Maand '!H82</f>
        <v>1</v>
      </c>
      <c r="I82" s="96">
        <f>'2022_9bis_Mois-Maand'!I82+'2022_9ter_Mois-Maand '!I82</f>
        <v>0</v>
      </c>
      <c r="J82" s="96">
        <f>'2022_9bis_Mois-Maand'!J82+'2022_9ter_Mois-Maand '!J82</f>
        <v>2</v>
      </c>
      <c r="K82" s="96">
        <f>'2022_9bis_Mois-Maand'!K82+'2022_9ter_Mois-Maand '!K82</f>
        <v>3</v>
      </c>
      <c r="L82" s="96">
        <f>'2022_9bis_Mois-Maand'!L82+'2022_9ter_Mois-Maand '!L82</f>
        <v>1</v>
      </c>
      <c r="M82" s="40"/>
      <c r="N82" s="40"/>
      <c r="O82" s="97">
        <f t="shared" si="1"/>
        <v>17</v>
      </c>
      <c r="P82" s="10"/>
      <c r="Q82" s="60" t="s">
        <v>533</v>
      </c>
      <c r="R82" s="61" t="s">
        <v>534</v>
      </c>
      <c r="S82" s="62" t="s">
        <v>534</v>
      </c>
    </row>
    <row r="83" spans="1:19" ht="15" customHeight="1" x14ac:dyDescent="0.2">
      <c r="A83" s="118" t="s">
        <v>654</v>
      </c>
      <c r="B83" s="119" t="s">
        <v>658</v>
      </c>
      <c r="C83" s="96">
        <f>'2022_9bis_Mois-Maand'!C83+'2022_9ter_Mois-Maand '!C83</f>
        <v>0</v>
      </c>
      <c r="D83" s="96">
        <f>'2022_9bis_Mois-Maand'!D83+'2022_9ter_Mois-Maand '!D83</f>
        <v>0</v>
      </c>
      <c r="E83" s="96">
        <f>'2022_9bis_Mois-Maand'!E83+'2022_9ter_Mois-Maand '!E83</f>
        <v>0</v>
      </c>
      <c r="F83" s="96">
        <f>'2022_9bis_Mois-Maand'!F83+'2022_9ter_Mois-Maand '!F83</f>
        <v>0</v>
      </c>
      <c r="G83" s="96">
        <f>'2022_9bis_Mois-Maand'!G83+'2022_9ter_Mois-Maand '!G83</f>
        <v>0</v>
      </c>
      <c r="H83" s="96">
        <f>'2022_9bis_Mois-Maand'!H83+'2022_9ter_Mois-Maand '!H83</f>
        <v>1</v>
      </c>
      <c r="I83" s="96">
        <f>'2022_9bis_Mois-Maand'!I83+'2022_9ter_Mois-Maand '!I83</f>
        <v>0</v>
      </c>
      <c r="J83" s="96">
        <f>'2022_9bis_Mois-Maand'!J83+'2022_9ter_Mois-Maand '!J83</f>
        <v>0</v>
      </c>
      <c r="K83" s="96">
        <f>'2022_9bis_Mois-Maand'!K83+'2022_9ter_Mois-Maand '!K83</f>
        <v>0</v>
      </c>
      <c r="L83" s="96">
        <f>'2022_9bis_Mois-Maand'!L83+'2022_9ter_Mois-Maand '!L83</f>
        <v>0</v>
      </c>
      <c r="M83" s="40"/>
      <c r="N83" s="40"/>
      <c r="O83" s="97">
        <f t="shared" si="1"/>
        <v>1</v>
      </c>
      <c r="P83" s="10"/>
      <c r="Q83" s="60" t="s">
        <v>655</v>
      </c>
      <c r="R83" s="61" t="s">
        <v>656</v>
      </c>
      <c r="S83" s="62" t="s">
        <v>657</v>
      </c>
    </row>
    <row r="84" spans="1:19" ht="15" customHeight="1" x14ac:dyDescent="0.2">
      <c r="A84" s="118" t="s">
        <v>541</v>
      </c>
      <c r="B84" s="119" t="s">
        <v>545</v>
      </c>
      <c r="C84" s="96">
        <f>'2022_9bis_Mois-Maand'!C84+'2022_9ter_Mois-Maand '!C84</f>
        <v>0</v>
      </c>
      <c r="D84" s="96">
        <f>'2022_9bis_Mois-Maand'!D84+'2022_9ter_Mois-Maand '!D84</f>
        <v>0</v>
      </c>
      <c r="E84" s="96">
        <f>'2022_9bis_Mois-Maand'!E84+'2022_9ter_Mois-Maand '!E84</f>
        <v>0</v>
      </c>
      <c r="F84" s="96">
        <f>'2022_9bis_Mois-Maand'!F84+'2022_9ter_Mois-Maand '!F84</f>
        <v>0</v>
      </c>
      <c r="G84" s="96">
        <f>'2022_9bis_Mois-Maand'!G84+'2022_9ter_Mois-Maand '!G84</f>
        <v>0</v>
      </c>
      <c r="H84" s="96">
        <f>'2022_9bis_Mois-Maand'!H84+'2022_9ter_Mois-Maand '!H84</f>
        <v>0</v>
      </c>
      <c r="I84" s="96">
        <f>'2022_9bis_Mois-Maand'!I84+'2022_9ter_Mois-Maand '!I84</f>
        <v>0</v>
      </c>
      <c r="J84" s="96">
        <f>'2022_9bis_Mois-Maand'!J84+'2022_9ter_Mois-Maand '!J84</f>
        <v>0</v>
      </c>
      <c r="K84" s="96">
        <f>'2022_9bis_Mois-Maand'!K84+'2022_9ter_Mois-Maand '!K84</f>
        <v>0</v>
      </c>
      <c r="L84" s="96">
        <f>'2022_9bis_Mois-Maand'!L84+'2022_9ter_Mois-Maand '!L84</f>
        <v>0</v>
      </c>
      <c r="M84" s="40"/>
      <c r="N84" s="40"/>
      <c r="O84" s="97">
        <f t="shared" si="1"/>
        <v>0</v>
      </c>
      <c r="P84" s="10"/>
      <c r="Q84" s="60" t="s">
        <v>542</v>
      </c>
      <c r="R84" s="61" t="s">
        <v>543</v>
      </c>
      <c r="S84" s="62" t="s">
        <v>544</v>
      </c>
    </row>
    <row r="85" spans="1:19" ht="15" customHeight="1" x14ac:dyDescent="0.2">
      <c r="A85" s="118" t="s">
        <v>511</v>
      </c>
      <c r="B85" s="119" t="s">
        <v>514</v>
      </c>
      <c r="C85" s="96">
        <f>'2022_9bis_Mois-Maand'!C85+'2022_9ter_Mois-Maand '!C85</f>
        <v>2</v>
      </c>
      <c r="D85" s="96">
        <f>'2022_9bis_Mois-Maand'!D85+'2022_9ter_Mois-Maand '!D85</f>
        <v>0</v>
      </c>
      <c r="E85" s="96">
        <f>'2022_9bis_Mois-Maand'!E85+'2022_9ter_Mois-Maand '!E85</f>
        <v>3</v>
      </c>
      <c r="F85" s="96">
        <f>'2022_9bis_Mois-Maand'!F85+'2022_9ter_Mois-Maand '!F85</f>
        <v>0</v>
      </c>
      <c r="G85" s="96">
        <f>'2022_9bis_Mois-Maand'!G85+'2022_9ter_Mois-Maand '!G85</f>
        <v>0</v>
      </c>
      <c r="H85" s="96">
        <f>'2022_9bis_Mois-Maand'!H85+'2022_9ter_Mois-Maand '!H85</f>
        <v>1</v>
      </c>
      <c r="I85" s="96">
        <f>'2022_9bis_Mois-Maand'!I85+'2022_9ter_Mois-Maand '!I85</f>
        <v>0</v>
      </c>
      <c r="J85" s="96">
        <f>'2022_9bis_Mois-Maand'!J85+'2022_9ter_Mois-Maand '!J85</f>
        <v>1</v>
      </c>
      <c r="K85" s="96">
        <f>'2022_9bis_Mois-Maand'!K85+'2022_9ter_Mois-Maand '!K85</f>
        <v>0</v>
      </c>
      <c r="L85" s="96">
        <f>'2022_9bis_Mois-Maand'!L85+'2022_9ter_Mois-Maand '!L85</f>
        <v>0</v>
      </c>
      <c r="M85" s="40"/>
      <c r="N85" s="40"/>
      <c r="O85" s="97">
        <f t="shared" si="1"/>
        <v>7</v>
      </c>
      <c r="P85" s="10"/>
      <c r="Q85" s="60" t="s">
        <v>512</v>
      </c>
      <c r="R85" s="61" t="s">
        <v>513</v>
      </c>
      <c r="S85" s="62" t="s">
        <v>513</v>
      </c>
    </row>
    <row r="86" spans="1:19" ht="15" customHeight="1" x14ac:dyDescent="0.2">
      <c r="A86" s="118" t="s">
        <v>563</v>
      </c>
      <c r="B86" s="119" t="s">
        <v>565</v>
      </c>
      <c r="C86" s="96">
        <f>'2022_9bis_Mois-Maand'!C86+'2022_9ter_Mois-Maand '!C86</f>
        <v>0</v>
      </c>
      <c r="D86" s="96">
        <f>'2022_9bis_Mois-Maand'!D86+'2022_9ter_Mois-Maand '!D86</f>
        <v>0</v>
      </c>
      <c r="E86" s="96">
        <f>'2022_9bis_Mois-Maand'!E86+'2022_9ter_Mois-Maand '!E86</f>
        <v>0</v>
      </c>
      <c r="F86" s="96">
        <f>'2022_9bis_Mois-Maand'!F86+'2022_9ter_Mois-Maand '!F86</f>
        <v>0</v>
      </c>
      <c r="G86" s="96">
        <f>'2022_9bis_Mois-Maand'!G86+'2022_9ter_Mois-Maand '!G86</f>
        <v>0</v>
      </c>
      <c r="H86" s="96">
        <f>'2022_9bis_Mois-Maand'!H86+'2022_9ter_Mois-Maand '!H86</f>
        <v>0</v>
      </c>
      <c r="I86" s="96">
        <f>'2022_9bis_Mois-Maand'!I86+'2022_9ter_Mois-Maand '!I86</f>
        <v>0</v>
      </c>
      <c r="J86" s="96">
        <f>'2022_9bis_Mois-Maand'!J86+'2022_9ter_Mois-Maand '!J86</f>
        <v>0</v>
      </c>
      <c r="K86" s="96">
        <f>'2022_9bis_Mois-Maand'!K86+'2022_9ter_Mois-Maand '!K86</f>
        <v>0</v>
      </c>
      <c r="L86" s="96">
        <f>'2022_9bis_Mois-Maand'!L86+'2022_9ter_Mois-Maand '!L86</f>
        <v>0</v>
      </c>
      <c r="M86" s="40"/>
      <c r="N86" s="40"/>
      <c r="O86" s="97">
        <f t="shared" si="1"/>
        <v>0</v>
      </c>
      <c r="P86" s="10"/>
      <c r="Q86" s="60" t="s">
        <v>563</v>
      </c>
      <c r="R86" s="61" t="s">
        <v>564</v>
      </c>
      <c r="S86" s="62" t="s">
        <v>563</v>
      </c>
    </row>
    <row r="87" spans="1:19" ht="15" customHeight="1" x14ac:dyDescent="0.2">
      <c r="A87" s="94" t="s">
        <v>774</v>
      </c>
      <c r="B87" s="95" t="s">
        <v>611</v>
      </c>
      <c r="C87" s="96">
        <f>'2022_9bis_Mois-Maand'!C87+'2022_9ter_Mois-Maand '!C87</f>
        <v>0</v>
      </c>
      <c r="D87" s="96">
        <f>'2022_9bis_Mois-Maand'!D87+'2022_9ter_Mois-Maand '!D87</f>
        <v>0</v>
      </c>
      <c r="E87" s="96">
        <f>'2022_9bis_Mois-Maand'!E87+'2022_9ter_Mois-Maand '!E87</f>
        <v>0</v>
      </c>
      <c r="F87" s="96">
        <f>'2022_9bis_Mois-Maand'!F87+'2022_9ter_Mois-Maand '!F87</f>
        <v>0</v>
      </c>
      <c r="G87" s="96">
        <f>'2022_9bis_Mois-Maand'!G87+'2022_9ter_Mois-Maand '!G87</f>
        <v>0</v>
      </c>
      <c r="H87" s="96">
        <f>'2022_9bis_Mois-Maand'!H87+'2022_9ter_Mois-Maand '!H87</f>
        <v>0</v>
      </c>
      <c r="I87" s="96">
        <f>'2022_9bis_Mois-Maand'!I87+'2022_9ter_Mois-Maand '!I87</f>
        <v>0</v>
      </c>
      <c r="J87" s="96">
        <f>'2022_9bis_Mois-Maand'!J87+'2022_9ter_Mois-Maand '!J87</f>
        <v>1</v>
      </c>
      <c r="K87" s="96">
        <f>'2022_9bis_Mois-Maand'!K87+'2022_9ter_Mois-Maand '!K87</f>
        <v>0</v>
      </c>
      <c r="L87" s="96">
        <f>'2022_9bis_Mois-Maand'!L87+'2022_9ter_Mois-Maand '!L87</f>
        <v>1</v>
      </c>
      <c r="M87" s="40"/>
      <c r="N87" s="40"/>
      <c r="O87" s="97">
        <f t="shared" si="1"/>
        <v>2</v>
      </c>
      <c r="P87" s="10"/>
      <c r="Q87" s="60" t="s">
        <v>738</v>
      </c>
      <c r="R87" s="61" t="s">
        <v>610</v>
      </c>
      <c r="S87" s="62" t="s">
        <v>739</v>
      </c>
    </row>
    <row r="88" spans="1:19" ht="15" customHeight="1" x14ac:dyDescent="0.2">
      <c r="A88" s="94" t="s">
        <v>576</v>
      </c>
      <c r="B88" s="95" t="s">
        <v>577</v>
      </c>
      <c r="C88" s="96">
        <f>'2022_9bis_Mois-Maand'!C88+'2022_9ter_Mois-Maand '!C88</f>
        <v>1</v>
      </c>
      <c r="D88" s="96">
        <f>'2022_9bis_Mois-Maand'!D88+'2022_9ter_Mois-Maand '!D88</f>
        <v>0</v>
      </c>
      <c r="E88" s="96">
        <f>'2022_9bis_Mois-Maand'!E88+'2022_9ter_Mois-Maand '!E88</f>
        <v>0</v>
      </c>
      <c r="F88" s="96">
        <f>'2022_9bis_Mois-Maand'!F88+'2022_9ter_Mois-Maand '!F88</f>
        <v>1</v>
      </c>
      <c r="G88" s="96">
        <f>'2022_9bis_Mois-Maand'!G88+'2022_9ter_Mois-Maand '!G88</f>
        <v>3</v>
      </c>
      <c r="H88" s="96">
        <f>'2022_9bis_Mois-Maand'!H88+'2022_9ter_Mois-Maand '!H88</f>
        <v>4</v>
      </c>
      <c r="I88" s="96">
        <f>'2022_9bis_Mois-Maand'!I88+'2022_9ter_Mois-Maand '!I88</f>
        <v>2</v>
      </c>
      <c r="J88" s="96">
        <f>'2022_9bis_Mois-Maand'!J88+'2022_9ter_Mois-Maand '!J88</f>
        <v>5</v>
      </c>
      <c r="K88" s="96">
        <f>'2022_9bis_Mois-Maand'!K88+'2022_9ter_Mois-Maand '!K88</f>
        <v>6</v>
      </c>
      <c r="L88" s="96">
        <f>'2022_9bis_Mois-Maand'!L88+'2022_9ter_Mois-Maand '!L88</f>
        <v>4</v>
      </c>
      <c r="M88" s="40"/>
      <c r="N88" s="40"/>
      <c r="O88" s="97">
        <f t="shared" si="1"/>
        <v>26</v>
      </c>
      <c r="P88" s="10"/>
      <c r="Q88" s="60" t="s">
        <v>576</v>
      </c>
      <c r="R88" s="61" t="s">
        <v>576</v>
      </c>
      <c r="S88" s="62" t="s">
        <v>576</v>
      </c>
    </row>
    <row r="89" spans="1:19" ht="15" customHeight="1" x14ac:dyDescent="0.2">
      <c r="A89" s="94" t="s">
        <v>596</v>
      </c>
      <c r="B89" s="95" t="s">
        <v>600</v>
      </c>
      <c r="C89" s="96">
        <f>'2022_9bis_Mois-Maand'!C89+'2022_9ter_Mois-Maand '!C89</f>
        <v>4</v>
      </c>
      <c r="D89" s="96">
        <f>'2022_9bis_Mois-Maand'!D89+'2022_9ter_Mois-Maand '!D89</f>
        <v>8</v>
      </c>
      <c r="E89" s="96">
        <f>'2022_9bis_Mois-Maand'!E89+'2022_9ter_Mois-Maand '!E89</f>
        <v>11</v>
      </c>
      <c r="F89" s="96">
        <f>'2022_9bis_Mois-Maand'!F89+'2022_9ter_Mois-Maand '!F89</f>
        <v>3</v>
      </c>
      <c r="G89" s="96">
        <f>'2022_9bis_Mois-Maand'!G89+'2022_9ter_Mois-Maand '!G89</f>
        <v>7</v>
      </c>
      <c r="H89" s="96">
        <f>'2022_9bis_Mois-Maand'!H89+'2022_9ter_Mois-Maand '!H89</f>
        <v>1</v>
      </c>
      <c r="I89" s="96">
        <f>'2022_9bis_Mois-Maand'!I89+'2022_9ter_Mois-Maand '!I89</f>
        <v>3</v>
      </c>
      <c r="J89" s="96">
        <f>'2022_9bis_Mois-Maand'!J89+'2022_9ter_Mois-Maand '!J89</f>
        <v>2</v>
      </c>
      <c r="K89" s="96">
        <f>'2022_9bis_Mois-Maand'!K89+'2022_9ter_Mois-Maand '!K89</f>
        <v>8</v>
      </c>
      <c r="L89" s="96">
        <f>'2022_9bis_Mois-Maand'!L89+'2022_9ter_Mois-Maand '!L89</f>
        <v>3</v>
      </c>
      <c r="M89" s="40"/>
      <c r="N89" s="40"/>
      <c r="O89" s="97">
        <f t="shared" si="1"/>
        <v>50</v>
      </c>
      <c r="P89" s="10"/>
      <c r="Q89" s="60" t="s">
        <v>597</v>
      </c>
      <c r="R89" s="61" t="s">
        <v>598</v>
      </c>
      <c r="S89" s="62" t="s">
        <v>599</v>
      </c>
    </row>
    <row r="90" spans="1:19" ht="15" customHeight="1" x14ac:dyDescent="0.2">
      <c r="A90" s="94" t="s">
        <v>612</v>
      </c>
      <c r="B90" s="95" t="s">
        <v>614</v>
      </c>
      <c r="C90" s="96">
        <f>'2022_9bis_Mois-Maand'!C90+'2022_9ter_Mois-Maand '!C90</f>
        <v>0</v>
      </c>
      <c r="D90" s="96">
        <f>'2022_9bis_Mois-Maand'!D90+'2022_9ter_Mois-Maand '!D90</f>
        <v>0</v>
      </c>
      <c r="E90" s="96">
        <f>'2022_9bis_Mois-Maand'!E90+'2022_9ter_Mois-Maand '!E90</f>
        <v>0</v>
      </c>
      <c r="F90" s="96">
        <f>'2022_9bis_Mois-Maand'!F90+'2022_9ter_Mois-Maand '!F90</f>
        <v>0</v>
      </c>
      <c r="G90" s="96">
        <f>'2022_9bis_Mois-Maand'!G90+'2022_9ter_Mois-Maand '!G90</f>
        <v>0</v>
      </c>
      <c r="H90" s="96">
        <f>'2022_9bis_Mois-Maand'!H90+'2022_9ter_Mois-Maand '!H90</f>
        <v>1</v>
      </c>
      <c r="I90" s="96">
        <f>'2022_9bis_Mois-Maand'!I90+'2022_9ter_Mois-Maand '!I90</f>
        <v>0</v>
      </c>
      <c r="J90" s="96">
        <f>'2022_9bis_Mois-Maand'!J90+'2022_9ter_Mois-Maand '!J90</f>
        <v>0</v>
      </c>
      <c r="K90" s="96">
        <f>'2022_9bis_Mois-Maand'!K90+'2022_9ter_Mois-Maand '!K90</f>
        <v>1</v>
      </c>
      <c r="L90" s="96">
        <f>'2022_9bis_Mois-Maand'!L90+'2022_9ter_Mois-Maand '!L90</f>
        <v>0</v>
      </c>
      <c r="M90" s="40"/>
      <c r="N90" s="40"/>
      <c r="O90" s="97">
        <f t="shared" si="1"/>
        <v>2</v>
      </c>
      <c r="P90" s="10"/>
      <c r="Q90" s="60" t="s">
        <v>740</v>
      </c>
      <c r="R90" s="61" t="s">
        <v>613</v>
      </c>
      <c r="S90" s="62" t="s">
        <v>613</v>
      </c>
    </row>
    <row r="91" spans="1:19" ht="15" customHeight="1" x14ac:dyDescent="0.2">
      <c r="A91" s="94" t="s">
        <v>193</v>
      </c>
      <c r="B91" s="95" t="s">
        <v>197</v>
      </c>
      <c r="C91" s="96">
        <f>'2022_9bis_Mois-Maand'!C91+'2022_9ter_Mois-Maand '!C91</f>
        <v>0</v>
      </c>
      <c r="D91" s="96">
        <f>'2022_9bis_Mois-Maand'!D91+'2022_9ter_Mois-Maand '!D91</f>
        <v>0</v>
      </c>
      <c r="E91" s="96">
        <f>'2022_9bis_Mois-Maand'!E91+'2022_9ter_Mois-Maand '!E91</f>
        <v>0</v>
      </c>
      <c r="F91" s="96">
        <f>'2022_9bis_Mois-Maand'!F91+'2022_9ter_Mois-Maand '!F91</f>
        <v>0</v>
      </c>
      <c r="G91" s="96">
        <f>'2022_9bis_Mois-Maand'!G91+'2022_9ter_Mois-Maand '!G91</f>
        <v>0</v>
      </c>
      <c r="H91" s="96">
        <f>'2022_9bis_Mois-Maand'!H91+'2022_9ter_Mois-Maand '!H91</f>
        <v>0</v>
      </c>
      <c r="I91" s="96">
        <f>'2022_9bis_Mois-Maand'!I91+'2022_9ter_Mois-Maand '!I91</f>
        <v>0</v>
      </c>
      <c r="J91" s="96">
        <f>'2022_9bis_Mois-Maand'!J91+'2022_9ter_Mois-Maand '!J91</f>
        <v>0</v>
      </c>
      <c r="K91" s="96">
        <f>'2022_9bis_Mois-Maand'!K91+'2022_9ter_Mois-Maand '!K91</f>
        <v>0</v>
      </c>
      <c r="L91" s="96">
        <f>'2022_9bis_Mois-Maand'!L91+'2022_9ter_Mois-Maand '!L91</f>
        <v>0</v>
      </c>
      <c r="M91" s="40"/>
      <c r="N91" s="40"/>
      <c r="O91" s="97">
        <f t="shared" si="1"/>
        <v>0</v>
      </c>
      <c r="P91" s="10"/>
      <c r="Q91" s="60" t="s">
        <v>194</v>
      </c>
      <c r="R91" s="61" t="s">
        <v>195</v>
      </c>
      <c r="S91" s="62" t="s">
        <v>196</v>
      </c>
    </row>
    <row r="92" spans="1:19" ht="15" customHeight="1" x14ac:dyDescent="0.2">
      <c r="A92" s="118" t="s">
        <v>659</v>
      </c>
      <c r="B92" s="119" t="s">
        <v>662</v>
      </c>
      <c r="C92" s="96">
        <f>'2022_9bis_Mois-Maand'!C92+'2022_9ter_Mois-Maand '!C92</f>
        <v>0</v>
      </c>
      <c r="D92" s="96">
        <f>'2022_9bis_Mois-Maand'!D92+'2022_9ter_Mois-Maand '!D92</f>
        <v>0</v>
      </c>
      <c r="E92" s="96">
        <f>'2022_9bis_Mois-Maand'!E92+'2022_9ter_Mois-Maand '!E92</f>
        <v>0</v>
      </c>
      <c r="F92" s="96">
        <f>'2022_9bis_Mois-Maand'!F92+'2022_9ter_Mois-Maand '!F92</f>
        <v>0</v>
      </c>
      <c r="G92" s="96">
        <f>'2022_9bis_Mois-Maand'!G92+'2022_9ter_Mois-Maand '!G92</f>
        <v>0</v>
      </c>
      <c r="H92" s="96">
        <f>'2022_9bis_Mois-Maand'!H92+'2022_9ter_Mois-Maand '!H92</f>
        <v>0</v>
      </c>
      <c r="I92" s="96">
        <f>'2022_9bis_Mois-Maand'!I92+'2022_9ter_Mois-Maand '!I92</f>
        <v>0</v>
      </c>
      <c r="J92" s="96">
        <f>'2022_9bis_Mois-Maand'!J92+'2022_9ter_Mois-Maand '!J92</f>
        <v>0</v>
      </c>
      <c r="K92" s="96">
        <f>'2022_9bis_Mois-Maand'!K92+'2022_9ter_Mois-Maand '!K92</f>
        <v>0</v>
      </c>
      <c r="L92" s="96">
        <f>'2022_9bis_Mois-Maand'!L92+'2022_9ter_Mois-Maand '!L92</f>
        <v>0</v>
      </c>
      <c r="M92" s="40"/>
      <c r="N92" s="40"/>
      <c r="O92" s="97">
        <f t="shared" si="1"/>
        <v>0</v>
      </c>
      <c r="P92" s="10"/>
      <c r="Q92" s="60" t="s">
        <v>660</v>
      </c>
      <c r="R92" s="61" t="s">
        <v>661</v>
      </c>
      <c r="S92" s="62" t="s">
        <v>660</v>
      </c>
    </row>
    <row r="93" spans="1:19" ht="15" customHeight="1" thickBot="1" x14ac:dyDescent="0.25">
      <c r="A93" s="122" t="s">
        <v>663</v>
      </c>
      <c r="B93" s="123" t="s">
        <v>664</v>
      </c>
      <c r="C93" s="100">
        <f>'2022_9bis_Mois-Maand'!C93+'2022_9ter_Mois-Maand '!C93</f>
        <v>0</v>
      </c>
      <c r="D93" s="100">
        <f>'2022_9bis_Mois-Maand'!D93+'2022_9ter_Mois-Maand '!D93</f>
        <v>0</v>
      </c>
      <c r="E93" s="100">
        <f>'2022_9bis_Mois-Maand'!E93+'2022_9ter_Mois-Maand '!E93</f>
        <v>0</v>
      </c>
      <c r="F93" s="100">
        <f>'2022_9bis_Mois-Maand'!F93+'2022_9ter_Mois-Maand '!F93</f>
        <v>0</v>
      </c>
      <c r="G93" s="100">
        <f>'2022_9bis_Mois-Maand'!G93+'2022_9ter_Mois-Maand '!G93</f>
        <v>0</v>
      </c>
      <c r="H93" s="100">
        <f>'2022_9bis_Mois-Maand'!H93+'2022_9ter_Mois-Maand '!H93</f>
        <v>0</v>
      </c>
      <c r="I93" s="100">
        <f>'2022_9bis_Mois-Maand'!I93+'2022_9ter_Mois-Maand '!I93</f>
        <v>0</v>
      </c>
      <c r="J93" s="100">
        <f>'2022_9bis_Mois-Maand'!J93+'2022_9ter_Mois-Maand '!J93</f>
        <v>0</v>
      </c>
      <c r="K93" s="100">
        <f>'2022_9bis_Mois-Maand'!K93+'2022_9ter_Mois-Maand '!K93</f>
        <v>0</v>
      </c>
      <c r="L93" s="100">
        <f>'2022_9bis_Mois-Maand'!L93+'2022_9ter_Mois-Maand '!L93</f>
        <v>0</v>
      </c>
      <c r="M93" s="102"/>
      <c r="N93" s="102"/>
      <c r="O93" s="103">
        <f t="shared" si="1"/>
        <v>0</v>
      </c>
      <c r="P93" s="10"/>
      <c r="Q93" s="60" t="s">
        <v>663</v>
      </c>
      <c r="R93" s="61" t="s">
        <v>663</v>
      </c>
      <c r="S93" s="62" t="s">
        <v>663</v>
      </c>
    </row>
    <row r="94" spans="1:19" ht="15" customHeight="1" thickBot="1" x14ac:dyDescent="0.25">
      <c r="A94" s="84" t="s">
        <v>685</v>
      </c>
      <c r="B94" s="85" t="s">
        <v>675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10"/>
      <c r="Q94" s="156"/>
      <c r="R94" s="157"/>
      <c r="S94" s="158"/>
    </row>
    <row r="95" spans="1:19" ht="15" customHeight="1" x14ac:dyDescent="0.2">
      <c r="A95" s="110" t="s">
        <v>27</v>
      </c>
      <c r="B95" s="111" t="s">
        <v>31</v>
      </c>
      <c r="C95" s="90">
        <f>'2022_9bis_Mois-Maand'!C95+'2022_9ter_Mois-Maand '!C95</f>
        <v>0</v>
      </c>
      <c r="D95" s="90">
        <f>'2022_9bis_Mois-Maand'!D95+'2022_9ter_Mois-Maand '!D95</f>
        <v>0</v>
      </c>
      <c r="E95" s="90">
        <f>'2022_9bis_Mois-Maand'!E95+'2022_9ter_Mois-Maand '!E95</f>
        <v>0</v>
      </c>
      <c r="F95" s="90">
        <f>'2022_9bis_Mois-Maand'!F95+'2022_9ter_Mois-Maand '!F95</f>
        <v>0</v>
      </c>
      <c r="G95" s="90">
        <f>'2022_9bis_Mois-Maand'!G95+'2022_9ter_Mois-Maand '!G95</f>
        <v>0</v>
      </c>
      <c r="H95" s="90">
        <f>'2022_9bis_Mois-Maand'!H95+'2022_9ter_Mois-Maand '!H95</f>
        <v>0</v>
      </c>
      <c r="I95" s="90">
        <f>'2022_9bis_Mois-Maand'!I95+'2022_9ter_Mois-Maand '!I95</f>
        <v>0</v>
      </c>
      <c r="J95" s="90">
        <f>'2022_9bis_Mois-Maand'!J95+'2022_9ter_Mois-Maand '!J95</f>
        <v>0</v>
      </c>
      <c r="K95" s="90">
        <f>'2022_9bis_Mois-Maand'!K95+'2022_9ter_Mois-Maand '!K95</f>
        <v>0</v>
      </c>
      <c r="L95" s="90">
        <f>'2022_9bis_Mois-Maand'!L95+'2022_9ter_Mois-Maand '!L95</f>
        <v>0</v>
      </c>
      <c r="M95" s="92"/>
      <c r="N95" s="92"/>
      <c r="O95" s="93">
        <f t="shared" si="1"/>
        <v>0</v>
      </c>
      <c r="P95" s="10"/>
      <c r="Q95" s="60" t="s">
        <v>28</v>
      </c>
      <c r="R95" s="61" t="s">
        <v>29</v>
      </c>
      <c r="S95" s="62" t="s">
        <v>30</v>
      </c>
    </row>
    <row r="96" spans="1:19" ht="15" customHeight="1" x14ac:dyDescent="0.2">
      <c r="A96" s="118" t="s">
        <v>17</v>
      </c>
      <c r="B96" s="119" t="s">
        <v>21</v>
      </c>
      <c r="C96" s="96">
        <f>'2022_9bis_Mois-Maand'!C96+'2022_9ter_Mois-Maand '!C96</f>
        <v>0</v>
      </c>
      <c r="D96" s="96">
        <f>'2022_9bis_Mois-Maand'!D96+'2022_9ter_Mois-Maand '!D96</f>
        <v>0</v>
      </c>
      <c r="E96" s="96">
        <f>'2022_9bis_Mois-Maand'!E96+'2022_9ter_Mois-Maand '!E96</f>
        <v>0</v>
      </c>
      <c r="F96" s="96">
        <f>'2022_9bis_Mois-Maand'!F96+'2022_9ter_Mois-Maand '!F96</f>
        <v>0</v>
      </c>
      <c r="G96" s="96">
        <f>'2022_9bis_Mois-Maand'!G96+'2022_9ter_Mois-Maand '!G96</f>
        <v>0</v>
      </c>
      <c r="H96" s="96">
        <f>'2022_9bis_Mois-Maand'!H96+'2022_9ter_Mois-Maand '!H96</f>
        <v>0</v>
      </c>
      <c r="I96" s="96">
        <f>'2022_9bis_Mois-Maand'!I96+'2022_9ter_Mois-Maand '!I96</f>
        <v>0</v>
      </c>
      <c r="J96" s="96">
        <f>'2022_9bis_Mois-Maand'!J96+'2022_9ter_Mois-Maand '!J96</f>
        <v>0</v>
      </c>
      <c r="K96" s="96">
        <f>'2022_9bis_Mois-Maand'!K96+'2022_9ter_Mois-Maand '!K96</f>
        <v>1</v>
      </c>
      <c r="L96" s="96">
        <f>'2022_9bis_Mois-Maand'!L96+'2022_9ter_Mois-Maand '!L96</f>
        <v>0</v>
      </c>
      <c r="M96" s="40"/>
      <c r="N96" s="40"/>
      <c r="O96" s="97">
        <f t="shared" si="1"/>
        <v>1</v>
      </c>
      <c r="P96" s="10"/>
      <c r="Q96" s="60" t="s">
        <v>18</v>
      </c>
      <c r="R96" s="61" t="s">
        <v>19</v>
      </c>
      <c r="S96" s="62" t="s">
        <v>20</v>
      </c>
    </row>
    <row r="97" spans="1:19" ht="15" customHeight="1" x14ac:dyDescent="0.2">
      <c r="A97" s="94" t="s">
        <v>70</v>
      </c>
      <c r="B97" s="95" t="s">
        <v>71</v>
      </c>
      <c r="C97" s="96">
        <f>'2022_9bis_Mois-Maand'!C97+'2022_9ter_Mois-Maand '!C97</f>
        <v>0</v>
      </c>
      <c r="D97" s="96">
        <f>'2022_9bis_Mois-Maand'!D97+'2022_9ter_Mois-Maand '!D97</f>
        <v>0</v>
      </c>
      <c r="E97" s="96">
        <f>'2022_9bis_Mois-Maand'!E97+'2022_9ter_Mois-Maand '!E97</f>
        <v>0</v>
      </c>
      <c r="F97" s="96">
        <f>'2022_9bis_Mois-Maand'!F97+'2022_9ter_Mois-Maand '!F97</f>
        <v>0</v>
      </c>
      <c r="G97" s="96">
        <f>'2022_9bis_Mois-Maand'!G97+'2022_9ter_Mois-Maand '!G97</f>
        <v>0</v>
      </c>
      <c r="H97" s="96">
        <f>'2022_9bis_Mois-Maand'!H97+'2022_9ter_Mois-Maand '!H97</f>
        <v>0</v>
      </c>
      <c r="I97" s="96">
        <f>'2022_9bis_Mois-Maand'!I97+'2022_9ter_Mois-Maand '!I97</f>
        <v>0</v>
      </c>
      <c r="J97" s="96">
        <f>'2022_9bis_Mois-Maand'!J97+'2022_9ter_Mois-Maand '!J97</f>
        <v>0</v>
      </c>
      <c r="K97" s="96">
        <f>'2022_9bis_Mois-Maand'!K97+'2022_9ter_Mois-Maand '!K97</f>
        <v>0</v>
      </c>
      <c r="L97" s="96">
        <f>'2022_9bis_Mois-Maand'!L97+'2022_9ter_Mois-Maand '!L97</f>
        <v>0</v>
      </c>
      <c r="M97" s="40"/>
      <c r="N97" s="40"/>
      <c r="O97" s="97">
        <f t="shared" si="1"/>
        <v>0</v>
      </c>
      <c r="P97" s="10"/>
      <c r="Q97" s="60" t="s">
        <v>70</v>
      </c>
      <c r="R97" s="61" t="s">
        <v>70</v>
      </c>
      <c r="S97" s="62" t="s">
        <v>70</v>
      </c>
    </row>
    <row r="98" spans="1:19" ht="15" customHeight="1" x14ac:dyDescent="0.2">
      <c r="A98" s="94" t="s">
        <v>775</v>
      </c>
      <c r="B98" s="95" t="s">
        <v>94</v>
      </c>
      <c r="C98" s="96">
        <f>'2022_9bis_Mois-Maand'!C98+'2022_9ter_Mois-Maand '!C98</f>
        <v>0</v>
      </c>
      <c r="D98" s="96">
        <f>'2022_9bis_Mois-Maand'!D98+'2022_9ter_Mois-Maand '!D98</f>
        <v>0</v>
      </c>
      <c r="E98" s="96">
        <f>'2022_9bis_Mois-Maand'!E98+'2022_9ter_Mois-Maand '!E98</f>
        <v>0</v>
      </c>
      <c r="F98" s="96">
        <f>'2022_9bis_Mois-Maand'!F98+'2022_9ter_Mois-Maand '!F98</f>
        <v>0</v>
      </c>
      <c r="G98" s="96">
        <f>'2022_9bis_Mois-Maand'!G98+'2022_9ter_Mois-Maand '!G98</f>
        <v>0</v>
      </c>
      <c r="H98" s="96">
        <f>'2022_9bis_Mois-Maand'!H98+'2022_9ter_Mois-Maand '!H98</f>
        <v>0</v>
      </c>
      <c r="I98" s="96">
        <f>'2022_9bis_Mois-Maand'!I98+'2022_9ter_Mois-Maand '!I98</f>
        <v>0</v>
      </c>
      <c r="J98" s="96">
        <f>'2022_9bis_Mois-Maand'!J98+'2022_9ter_Mois-Maand '!J98</f>
        <v>0</v>
      </c>
      <c r="K98" s="96">
        <f>'2022_9bis_Mois-Maand'!K98+'2022_9ter_Mois-Maand '!K98</f>
        <v>0</v>
      </c>
      <c r="L98" s="96">
        <f>'2022_9bis_Mois-Maand'!L98+'2022_9ter_Mois-Maand '!L98</f>
        <v>0</v>
      </c>
      <c r="M98" s="40"/>
      <c r="N98" s="40"/>
      <c r="O98" s="97">
        <f t="shared" si="1"/>
        <v>0</v>
      </c>
      <c r="P98" s="10"/>
      <c r="Q98" s="60" t="s">
        <v>93</v>
      </c>
      <c r="R98" s="61" t="s">
        <v>93</v>
      </c>
      <c r="S98" s="62" t="s">
        <v>93</v>
      </c>
    </row>
    <row r="99" spans="1:19" ht="15" customHeight="1" x14ac:dyDescent="0.2">
      <c r="A99" s="118" t="s">
        <v>82</v>
      </c>
      <c r="B99" s="119" t="s">
        <v>83</v>
      </c>
      <c r="C99" s="96">
        <f>'2022_9bis_Mois-Maand'!C99+'2022_9ter_Mois-Maand '!C99</f>
        <v>0</v>
      </c>
      <c r="D99" s="96">
        <f>'2022_9bis_Mois-Maand'!D99+'2022_9ter_Mois-Maand '!D99</f>
        <v>0</v>
      </c>
      <c r="E99" s="96">
        <f>'2022_9bis_Mois-Maand'!E99+'2022_9ter_Mois-Maand '!E99</f>
        <v>0</v>
      </c>
      <c r="F99" s="96">
        <f>'2022_9bis_Mois-Maand'!F99+'2022_9ter_Mois-Maand '!F99</f>
        <v>0</v>
      </c>
      <c r="G99" s="96">
        <f>'2022_9bis_Mois-Maand'!G99+'2022_9ter_Mois-Maand '!G99</f>
        <v>0</v>
      </c>
      <c r="H99" s="96">
        <f>'2022_9bis_Mois-Maand'!H99+'2022_9ter_Mois-Maand '!H99</f>
        <v>0</v>
      </c>
      <c r="I99" s="96">
        <f>'2022_9bis_Mois-Maand'!I99+'2022_9ter_Mois-Maand '!I99</f>
        <v>0</v>
      </c>
      <c r="J99" s="96">
        <f>'2022_9bis_Mois-Maand'!J99+'2022_9ter_Mois-Maand '!J99</f>
        <v>0</v>
      </c>
      <c r="K99" s="96">
        <f>'2022_9bis_Mois-Maand'!K99+'2022_9ter_Mois-Maand '!K99</f>
        <v>0</v>
      </c>
      <c r="L99" s="96">
        <f>'2022_9bis_Mois-Maand'!L99+'2022_9ter_Mois-Maand '!L99</f>
        <v>0</v>
      </c>
      <c r="M99" s="40"/>
      <c r="N99" s="40"/>
      <c r="O99" s="97">
        <f t="shared" si="1"/>
        <v>0</v>
      </c>
      <c r="P99" s="10"/>
      <c r="Q99" s="60" t="s">
        <v>82</v>
      </c>
      <c r="R99" s="61" t="s">
        <v>82</v>
      </c>
      <c r="S99" s="62" t="s">
        <v>82</v>
      </c>
    </row>
    <row r="100" spans="1:19" ht="15" customHeight="1" x14ac:dyDescent="0.2">
      <c r="A100" s="118" t="s">
        <v>84</v>
      </c>
      <c r="B100" s="119" t="s">
        <v>87</v>
      </c>
      <c r="C100" s="96">
        <f>'2022_9bis_Mois-Maand'!C100+'2022_9ter_Mois-Maand '!C100</f>
        <v>0</v>
      </c>
      <c r="D100" s="96">
        <f>'2022_9bis_Mois-Maand'!D100+'2022_9ter_Mois-Maand '!D100</f>
        <v>0</v>
      </c>
      <c r="E100" s="96">
        <f>'2022_9bis_Mois-Maand'!E100+'2022_9ter_Mois-Maand '!E100</f>
        <v>0</v>
      </c>
      <c r="F100" s="96">
        <f>'2022_9bis_Mois-Maand'!F100+'2022_9ter_Mois-Maand '!F100</f>
        <v>0</v>
      </c>
      <c r="G100" s="96">
        <f>'2022_9bis_Mois-Maand'!G100+'2022_9ter_Mois-Maand '!G100</f>
        <v>0</v>
      </c>
      <c r="H100" s="96">
        <f>'2022_9bis_Mois-Maand'!H100+'2022_9ter_Mois-Maand '!H100</f>
        <v>0</v>
      </c>
      <c r="I100" s="96">
        <f>'2022_9bis_Mois-Maand'!I100+'2022_9ter_Mois-Maand '!I100</f>
        <v>0</v>
      </c>
      <c r="J100" s="96">
        <f>'2022_9bis_Mois-Maand'!J100+'2022_9ter_Mois-Maand '!J100</f>
        <v>0</v>
      </c>
      <c r="K100" s="96">
        <f>'2022_9bis_Mois-Maand'!K100+'2022_9ter_Mois-Maand '!K100</f>
        <v>0</v>
      </c>
      <c r="L100" s="96">
        <f>'2022_9bis_Mois-Maand'!L100+'2022_9ter_Mois-Maand '!L100</f>
        <v>0</v>
      </c>
      <c r="M100" s="40"/>
      <c r="N100" s="40"/>
      <c r="O100" s="97">
        <f t="shared" si="1"/>
        <v>0</v>
      </c>
      <c r="P100" s="10"/>
      <c r="Q100" s="60" t="s">
        <v>741</v>
      </c>
      <c r="R100" s="61" t="s">
        <v>85</v>
      </c>
      <c r="S100" s="62" t="s">
        <v>86</v>
      </c>
    </row>
    <row r="101" spans="1:19" ht="15" customHeight="1" x14ac:dyDescent="0.2">
      <c r="A101" s="118" t="s">
        <v>88</v>
      </c>
      <c r="B101" s="119" t="s">
        <v>92</v>
      </c>
      <c r="C101" s="96">
        <f>'2022_9bis_Mois-Maand'!C101+'2022_9ter_Mois-Maand '!C101</f>
        <v>9</v>
      </c>
      <c r="D101" s="96">
        <f>'2022_9bis_Mois-Maand'!D101+'2022_9ter_Mois-Maand '!D101</f>
        <v>14</v>
      </c>
      <c r="E101" s="96">
        <f>'2022_9bis_Mois-Maand'!E101+'2022_9ter_Mois-Maand '!E101</f>
        <v>18</v>
      </c>
      <c r="F101" s="96">
        <f>'2022_9bis_Mois-Maand'!F101+'2022_9ter_Mois-Maand '!F101</f>
        <v>3</v>
      </c>
      <c r="G101" s="96">
        <f>'2022_9bis_Mois-Maand'!G101+'2022_9ter_Mois-Maand '!G101</f>
        <v>13</v>
      </c>
      <c r="H101" s="96">
        <f>'2022_9bis_Mois-Maand'!H101+'2022_9ter_Mois-Maand '!H101</f>
        <v>14</v>
      </c>
      <c r="I101" s="96">
        <f>'2022_9bis_Mois-Maand'!I101+'2022_9ter_Mois-Maand '!I101</f>
        <v>16</v>
      </c>
      <c r="J101" s="96">
        <f>'2022_9bis_Mois-Maand'!J101+'2022_9ter_Mois-Maand '!J101</f>
        <v>13</v>
      </c>
      <c r="K101" s="96">
        <f>'2022_9bis_Mois-Maand'!K101+'2022_9ter_Mois-Maand '!K101</f>
        <v>20</v>
      </c>
      <c r="L101" s="96">
        <f>'2022_9bis_Mois-Maand'!L101+'2022_9ter_Mois-Maand '!L101</f>
        <v>8</v>
      </c>
      <c r="M101" s="40"/>
      <c r="N101" s="40"/>
      <c r="O101" s="97">
        <f t="shared" si="1"/>
        <v>128</v>
      </c>
      <c r="P101" s="10"/>
      <c r="Q101" s="60" t="s">
        <v>89</v>
      </c>
      <c r="R101" s="61" t="s">
        <v>90</v>
      </c>
      <c r="S101" s="62" t="s">
        <v>91</v>
      </c>
    </row>
    <row r="102" spans="1:19" ht="15" customHeight="1" x14ac:dyDescent="0.2">
      <c r="A102" s="118" t="s">
        <v>105</v>
      </c>
      <c r="B102" s="119" t="s">
        <v>107</v>
      </c>
      <c r="C102" s="96">
        <f>'2022_9bis_Mois-Maand'!C102+'2022_9ter_Mois-Maand '!C102</f>
        <v>0</v>
      </c>
      <c r="D102" s="96">
        <f>'2022_9bis_Mois-Maand'!D102+'2022_9ter_Mois-Maand '!D102</f>
        <v>0</v>
      </c>
      <c r="E102" s="96">
        <f>'2022_9bis_Mois-Maand'!E102+'2022_9ter_Mois-Maand '!E102</f>
        <v>0</v>
      </c>
      <c r="F102" s="96">
        <f>'2022_9bis_Mois-Maand'!F102+'2022_9ter_Mois-Maand '!F102</f>
        <v>0</v>
      </c>
      <c r="G102" s="96">
        <f>'2022_9bis_Mois-Maand'!G102+'2022_9ter_Mois-Maand '!G102</f>
        <v>0</v>
      </c>
      <c r="H102" s="96">
        <f>'2022_9bis_Mois-Maand'!H102+'2022_9ter_Mois-Maand '!H102</f>
        <v>0</v>
      </c>
      <c r="I102" s="96">
        <f>'2022_9bis_Mois-Maand'!I102+'2022_9ter_Mois-Maand '!I102</f>
        <v>0</v>
      </c>
      <c r="J102" s="96">
        <f>'2022_9bis_Mois-Maand'!J102+'2022_9ter_Mois-Maand '!J102</f>
        <v>1</v>
      </c>
      <c r="K102" s="96">
        <f>'2022_9bis_Mois-Maand'!K102+'2022_9ter_Mois-Maand '!K102</f>
        <v>0</v>
      </c>
      <c r="L102" s="96">
        <f>'2022_9bis_Mois-Maand'!L102+'2022_9ter_Mois-Maand '!L102</f>
        <v>2</v>
      </c>
      <c r="M102" s="40"/>
      <c r="N102" s="40"/>
      <c r="O102" s="97">
        <f t="shared" si="1"/>
        <v>3</v>
      </c>
      <c r="P102" s="10"/>
      <c r="Q102" s="60" t="s">
        <v>105</v>
      </c>
      <c r="R102" s="61" t="s">
        <v>106</v>
      </c>
      <c r="S102" s="62" t="s">
        <v>105</v>
      </c>
    </row>
    <row r="103" spans="1:19" ht="15" customHeight="1" x14ac:dyDescent="0.2">
      <c r="A103" s="94" t="s">
        <v>113</v>
      </c>
      <c r="B103" s="95" t="s">
        <v>115</v>
      </c>
      <c r="C103" s="96">
        <f>'2022_9bis_Mois-Maand'!C103+'2022_9ter_Mois-Maand '!C103</f>
        <v>0</v>
      </c>
      <c r="D103" s="96">
        <f>'2022_9bis_Mois-Maand'!D103+'2022_9ter_Mois-Maand '!D103</f>
        <v>0</v>
      </c>
      <c r="E103" s="96">
        <f>'2022_9bis_Mois-Maand'!E103+'2022_9ter_Mois-Maand '!E103</f>
        <v>0</v>
      </c>
      <c r="F103" s="96">
        <f>'2022_9bis_Mois-Maand'!F103+'2022_9ter_Mois-Maand '!F103</f>
        <v>2</v>
      </c>
      <c r="G103" s="96">
        <f>'2022_9bis_Mois-Maand'!G103+'2022_9ter_Mois-Maand '!G103</f>
        <v>3</v>
      </c>
      <c r="H103" s="96">
        <f>'2022_9bis_Mois-Maand'!H103+'2022_9ter_Mois-Maand '!H103</f>
        <v>0</v>
      </c>
      <c r="I103" s="96">
        <f>'2022_9bis_Mois-Maand'!I103+'2022_9ter_Mois-Maand '!I103</f>
        <v>2</v>
      </c>
      <c r="J103" s="96">
        <f>'2022_9bis_Mois-Maand'!J103+'2022_9ter_Mois-Maand '!J103</f>
        <v>0</v>
      </c>
      <c r="K103" s="96">
        <f>'2022_9bis_Mois-Maand'!K103+'2022_9ter_Mois-Maand '!K103</f>
        <v>0</v>
      </c>
      <c r="L103" s="96">
        <f>'2022_9bis_Mois-Maand'!L103+'2022_9ter_Mois-Maand '!L103</f>
        <v>1</v>
      </c>
      <c r="M103" s="40"/>
      <c r="N103" s="40"/>
      <c r="O103" s="97">
        <f t="shared" si="1"/>
        <v>8</v>
      </c>
      <c r="P103" s="10"/>
      <c r="Q103" s="60" t="s">
        <v>113</v>
      </c>
      <c r="R103" s="61" t="s">
        <v>114</v>
      </c>
      <c r="S103" s="62" t="s">
        <v>114</v>
      </c>
    </row>
    <row r="104" spans="1:19" ht="15" customHeight="1" x14ac:dyDescent="0.2">
      <c r="A104" s="94" t="s">
        <v>134</v>
      </c>
      <c r="B104" s="95" t="s">
        <v>137</v>
      </c>
      <c r="C104" s="96">
        <f>'2022_9bis_Mois-Maand'!C104+'2022_9ter_Mois-Maand '!C104</f>
        <v>4</v>
      </c>
      <c r="D104" s="96">
        <f>'2022_9bis_Mois-Maand'!D104+'2022_9ter_Mois-Maand '!D104</f>
        <v>1</v>
      </c>
      <c r="E104" s="96">
        <f>'2022_9bis_Mois-Maand'!E104+'2022_9ter_Mois-Maand '!E104</f>
        <v>4</v>
      </c>
      <c r="F104" s="96">
        <f>'2022_9bis_Mois-Maand'!F104+'2022_9ter_Mois-Maand '!F104</f>
        <v>2</v>
      </c>
      <c r="G104" s="96">
        <f>'2022_9bis_Mois-Maand'!G104+'2022_9ter_Mois-Maand '!G104</f>
        <v>1</v>
      </c>
      <c r="H104" s="96">
        <f>'2022_9bis_Mois-Maand'!H104+'2022_9ter_Mois-Maand '!H104</f>
        <v>6</v>
      </c>
      <c r="I104" s="96">
        <f>'2022_9bis_Mois-Maand'!I104+'2022_9ter_Mois-Maand '!I104</f>
        <v>1</v>
      </c>
      <c r="J104" s="96">
        <f>'2022_9bis_Mois-Maand'!J104+'2022_9ter_Mois-Maand '!J104</f>
        <v>2</v>
      </c>
      <c r="K104" s="96">
        <f>'2022_9bis_Mois-Maand'!K104+'2022_9ter_Mois-Maand '!K104</f>
        <v>2</v>
      </c>
      <c r="L104" s="96">
        <f>'2022_9bis_Mois-Maand'!L104+'2022_9ter_Mois-Maand '!L104</f>
        <v>8</v>
      </c>
      <c r="M104" s="40"/>
      <c r="N104" s="40"/>
      <c r="O104" s="97">
        <f t="shared" si="1"/>
        <v>31</v>
      </c>
      <c r="P104" s="10"/>
      <c r="Q104" s="60" t="s">
        <v>135</v>
      </c>
      <c r="R104" s="61" t="s">
        <v>136</v>
      </c>
      <c r="S104" s="62" t="s">
        <v>135</v>
      </c>
    </row>
    <row r="105" spans="1:19" ht="15" customHeight="1" x14ac:dyDescent="0.2">
      <c r="A105" s="94" t="s">
        <v>147</v>
      </c>
      <c r="B105" s="95" t="s">
        <v>148</v>
      </c>
      <c r="C105" s="96">
        <f>'2022_9bis_Mois-Maand'!C105+'2022_9ter_Mois-Maand '!C105</f>
        <v>0</v>
      </c>
      <c r="D105" s="96">
        <f>'2022_9bis_Mois-Maand'!D105+'2022_9ter_Mois-Maand '!D105</f>
        <v>0</v>
      </c>
      <c r="E105" s="96">
        <f>'2022_9bis_Mois-Maand'!E105+'2022_9ter_Mois-Maand '!E105</f>
        <v>0</v>
      </c>
      <c r="F105" s="96">
        <f>'2022_9bis_Mois-Maand'!F105+'2022_9ter_Mois-Maand '!F105</f>
        <v>0</v>
      </c>
      <c r="G105" s="96">
        <f>'2022_9bis_Mois-Maand'!G105+'2022_9ter_Mois-Maand '!G105</f>
        <v>0</v>
      </c>
      <c r="H105" s="96">
        <f>'2022_9bis_Mois-Maand'!H105+'2022_9ter_Mois-Maand '!H105</f>
        <v>0</v>
      </c>
      <c r="I105" s="96">
        <f>'2022_9bis_Mois-Maand'!I105+'2022_9ter_Mois-Maand '!I105</f>
        <v>0</v>
      </c>
      <c r="J105" s="96">
        <f>'2022_9bis_Mois-Maand'!J105+'2022_9ter_Mois-Maand '!J105</f>
        <v>0</v>
      </c>
      <c r="K105" s="96">
        <f>'2022_9bis_Mois-Maand'!K105+'2022_9ter_Mois-Maand '!K105</f>
        <v>0</v>
      </c>
      <c r="L105" s="96">
        <f>'2022_9bis_Mois-Maand'!L105+'2022_9ter_Mois-Maand '!L105</f>
        <v>0</v>
      </c>
      <c r="M105" s="40"/>
      <c r="N105" s="40"/>
      <c r="O105" s="97">
        <f t="shared" si="1"/>
        <v>0</v>
      </c>
      <c r="P105" s="10"/>
      <c r="Q105" s="60" t="s">
        <v>147</v>
      </c>
      <c r="R105" s="61" t="s">
        <v>147</v>
      </c>
      <c r="S105" s="62" t="s">
        <v>147</v>
      </c>
    </row>
    <row r="106" spans="1:19" ht="15" customHeight="1" x14ac:dyDescent="0.2">
      <c r="A106" s="94" t="s">
        <v>149</v>
      </c>
      <c r="B106" s="95" t="s">
        <v>151</v>
      </c>
      <c r="C106" s="96">
        <f>'2022_9bis_Mois-Maand'!C106+'2022_9ter_Mois-Maand '!C106</f>
        <v>0</v>
      </c>
      <c r="D106" s="96">
        <f>'2022_9bis_Mois-Maand'!D106+'2022_9ter_Mois-Maand '!D106</f>
        <v>1</v>
      </c>
      <c r="E106" s="96">
        <f>'2022_9bis_Mois-Maand'!E106+'2022_9ter_Mois-Maand '!E106</f>
        <v>1</v>
      </c>
      <c r="F106" s="96">
        <f>'2022_9bis_Mois-Maand'!F106+'2022_9ter_Mois-Maand '!F106</f>
        <v>0</v>
      </c>
      <c r="G106" s="96">
        <f>'2022_9bis_Mois-Maand'!G106+'2022_9ter_Mois-Maand '!G106</f>
        <v>2</v>
      </c>
      <c r="H106" s="96">
        <f>'2022_9bis_Mois-Maand'!H106+'2022_9ter_Mois-Maand '!H106</f>
        <v>0</v>
      </c>
      <c r="I106" s="96">
        <f>'2022_9bis_Mois-Maand'!I106+'2022_9ter_Mois-Maand '!I106</f>
        <v>0</v>
      </c>
      <c r="J106" s="96">
        <f>'2022_9bis_Mois-Maand'!J106+'2022_9ter_Mois-Maand '!J106</f>
        <v>1</v>
      </c>
      <c r="K106" s="96">
        <f>'2022_9bis_Mois-Maand'!K106+'2022_9ter_Mois-Maand '!K106</f>
        <v>1</v>
      </c>
      <c r="L106" s="96">
        <f>'2022_9bis_Mois-Maand'!L106+'2022_9ter_Mois-Maand '!L106</f>
        <v>0</v>
      </c>
      <c r="M106" s="40"/>
      <c r="N106" s="40"/>
      <c r="O106" s="97">
        <f t="shared" si="1"/>
        <v>6</v>
      </c>
      <c r="P106" s="10"/>
      <c r="Q106" s="60" t="s">
        <v>149</v>
      </c>
      <c r="R106" s="61" t="s">
        <v>150</v>
      </c>
      <c r="S106" s="62" t="s">
        <v>149</v>
      </c>
    </row>
    <row r="107" spans="1:19" ht="15" customHeight="1" x14ac:dyDescent="0.2">
      <c r="A107" s="118" t="s">
        <v>166</v>
      </c>
      <c r="B107" s="119" t="s">
        <v>168</v>
      </c>
      <c r="C107" s="96">
        <f>'2022_9bis_Mois-Maand'!C107+'2022_9ter_Mois-Maand '!C107</f>
        <v>0</v>
      </c>
      <c r="D107" s="96">
        <f>'2022_9bis_Mois-Maand'!D107+'2022_9ter_Mois-Maand '!D107</f>
        <v>0</v>
      </c>
      <c r="E107" s="96">
        <f>'2022_9bis_Mois-Maand'!E107+'2022_9ter_Mois-Maand '!E107</f>
        <v>0</v>
      </c>
      <c r="F107" s="96">
        <f>'2022_9bis_Mois-Maand'!F107+'2022_9ter_Mois-Maand '!F107</f>
        <v>0</v>
      </c>
      <c r="G107" s="96">
        <f>'2022_9bis_Mois-Maand'!G107+'2022_9ter_Mois-Maand '!G107</f>
        <v>0</v>
      </c>
      <c r="H107" s="96">
        <f>'2022_9bis_Mois-Maand'!H107+'2022_9ter_Mois-Maand '!H107</f>
        <v>0</v>
      </c>
      <c r="I107" s="96">
        <f>'2022_9bis_Mois-Maand'!I107+'2022_9ter_Mois-Maand '!I107</f>
        <v>0</v>
      </c>
      <c r="J107" s="96">
        <f>'2022_9bis_Mois-Maand'!J107+'2022_9ter_Mois-Maand '!J107</f>
        <v>0</v>
      </c>
      <c r="K107" s="96">
        <f>'2022_9bis_Mois-Maand'!K107+'2022_9ter_Mois-Maand '!K107</f>
        <v>0</v>
      </c>
      <c r="L107" s="96">
        <f>'2022_9bis_Mois-Maand'!L107+'2022_9ter_Mois-Maand '!L107</f>
        <v>0</v>
      </c>
      <c r="M107" s="40"/>
      <c r="N107" s="40"/>
      <c r="O107" s="97">
        <f t="shared" si="1"/>
        <v>0</v>
      </c>
      <c r="P107" s="10"/>
      <c r="Q107" s="60" t="s">
        <v>167</v>
      </c>
      <c r="R107" s="61" t="s">
        <v>167</v>
      </c>
      <c r="S107" s="62" t="s">
        <v>167</v>
      </c>
    </row>
    <row r="108" spans="1:19" ht="15" customHeight="1" x14ac:dyDescent="0.2">
      <c r="A108" s="94" t="s">
        <v>776</v>
      </c>
      <c r="B108" s="95" t="s">
        <v>177</v>
      </c>
      <c r="C108" s="96">
        <f>'2022_9bis_Mois-Maand'!C108+'2022_9ter_Mois-Maand '!C108</f>
        <v>0</v>
      </c>
      <c r="D108" s="96">
        <f>'2022_9bis_Mois-Maand'!D108+'2022_9ter_Mois-Maand '!D108</f>
        <v>0</v>
      </c>
      <c r="E108" s="96">
        <f>'2022_9bis_Mois-Maand'!E108+'2022_9ter_Mois-Maand '!E108</f>
        <v>0</v>
      </c>
      <c r="F108" s="96">
        <f>'2022_9bis_Mois-Maand'!F108+'2022_9ter_Mois-Maand '!F108</f>
        <v>0</v>
      </c>
      <c r="G108" s="96">
        <f>'2022_9bis_Mois-Maand'!G108+'2022_9ter_Mois-Maand '!G108</f>
        <v>0</v>
      </c>
      <c r="H108" s="96">
        <f>'2022_9bis_Mois-Maand'!H108+'2022_9ter_Mois-Maand '!H108</f>
        <v>0</v>
      </c>
      <c r="I108" s="96">
        <f>'2022_9bis_Mois-Maand'!I108+'2022_9ter_Mois-Maand '!I108</f>
        <v>0</v>
      </c>
      <c r="J108" s="96">
        <f>'2022_9bis_Mois-Maand'!J108+'2022_9ter_Mois-Maand '!J108</f>
        <v>0</v>
      </c>
      <c r="K108" s="96">
        <f>'2022_9bis_Mois-Maand'!K108+'2022_9ter_Mois-Maand '!K108</f>
        <v>0</v>
      </c>
      <c r="L108" s="96">
        <f>'2022_9bis_Mois-Maand'!L108+'2022_9ter_Mois-Maand '!L108</f>
        <v>0</v>
      </c>
      <c r="M108" s="40"/>
      <c r="N108" s="40"/>
      <c r="O108" s="97">
        <f t="shared" si="1"/>
        <v>0</v>
      </c>
      <c r="P108" s="10"/>
      <c r="Q108" s="60" t="s">
        <v>174</v>
      </c>
      <c r="R108" s="61" t="s">
        <v>175</v>
      </c>
      <c r="S108" s="62" t="s">
        <v>176</v>
      </c>
    </row>
    <row r="109" spans="1:19" ht="15" customHeight="1" x14ac:dyDescent="0.2">
      <c r="A109" s="118" t="s">
        <v>183</v>
      </c>
      <c r="B109" s="119" t="s">
        <v>185</v>
      </c>
      <c r="C109" s="96">
        <f>'2022_9bis_Mois-Maand'!C109+'2022_9ter_Mois-Maand '!C109</f>
        <v>1</v>
      </c>
      <c r="D109" s="96">
        <f>'2022_9bis_Mois-Maand'!D109+'2022_9ter_Mois-Maand '!D109</f>
        <v>0</v>
      </c>
      <c r="E109" s="96">
        <f>'2022_9bis_Mois-Maand'!E109+'2022_9ter_Mois-Maand '!E109</f>
        <v>1</v>
      </c>
      <c r="F109" s="96">
        <f>'2022_9bis_Mois-Maand'!F109+'2022_9ter_Mois-Maand '!F109</f>
        <v>1</v>
      </c>
      <c r="G109" s="96">
        <f>'2022_9bis_Mois-Maand'!G109+'2022_9ter_Mois-Maand '!G109</f>
        <v>4</v>
      </c>
      <c r="H109" s="96">
        <f>'2022_9bis_Mois-Maand'!H109+'2022_9ter_Mois-Maand '!H109</f>
        <v>4</v>
      </c>
      <c r="I109" s="96">
        <f>'2022_9bis_Mois-Maand'!I109+'2022_9ter_Mois-Maand '!I109</f>
        <v>0</v>
      </c>
      <c r="J109" s="96">
        <f>'2022_9bis_Mois-Maand'!J109+'2022_9ter_Mois-Maand '!J109</f>
        <v>1</v>
      </c>
      <c r="K109" s="96">
        <f>'2022_9bis_Mois-Maand'!K109+'2022_9ter_Mois-Maand '!K109</f>
        <v>1</v>
      </c>
      <c r="L109" s="96">
        <f>'2022_9bis_Mois-Maand'!L109+'2022_9ter_Mois-Maand '!L109</f>
        <v>0</v>
      </c>
      <c r="M109" s="40"/>
      <c r="N109" s="40"/>
      <c r="O109" s="97">
        <f t="shared" si="1"/>
        <v>13</v>
      </c>
      <c r="P109" s="10"/>
      <c r="Q109" s="60" t="s">
        <v>184</v>
      </c>
      <c r="R109" s="61" t="s">
        <v>184</v>
      </c>
      <c r="S109" s="62" t="s">
        <v>184</v>
      </c>
    </row>
    <row r="110" spans="1:19" ht="15" customHeight="1" x14ac:dyDescent="0.2">
      <c r="A110" s="118" t="s">
        <v>528</v>
      </c>
      <c r="B110" s="119" t="s">
        <v>529</v>
      </c>
      <c r="C110" s="96">
        <f>'2022_9bis_Mois-Maand'!C110+'2022_9ter_Mois-Maand '!C110</f>
        <v>3</v>
      </c>
      <c r="D110" s="96">
        <f>'2022_9bis_Mois-Maand'!D110+'2022_9ter_Mois-Maand '!D110</f>
        <v>4</v>
      </c>
      <c r="E110" s="96">
        <f>'2022_9bis_Mois-Maand'!E110+'2022_9ter_Mois-Maand '!E110</f>
        <v>8</v>
      </c>
      <c r="F110" s="96">
        <f>'2022_9bis_Mois-Maand'!F110+'2022_9ter_Mois-Maand '!F110</f>
        <v>0</v>
      </c>
      <c r="G110" s="96">
        <f>'2022_9bis_Mois-Maand'!G110+'2022_9ter_Mois-Maand '!G110</f>
        <v>6</v>
      </c>
      <c r="H110" s="96">
        <f>'2022_9bis_Mois-Maand'!H110+'2022_9ter_Mois-Maand '!H110</f>
        <v>0</v>
      </c>
      <c r="I110" s="96">
        <f>'2022_9bis_Mois-Maand'!I110+'2022_9ter_Mois-Maand '!I110</f>
        <v>15</v>
      </c>
      <c r="J110" s="96">
        <f>'2022_9bis_Mois-Maand'!J110+'2022_9ter_Mois-Maand '!J110</f>
        <v>1</v>
      </c>
      <c r="K110" s="96">
        <f>'2022_9bis_Mois-Maand'!K110+'2022_9ter_Mois-Maand '!K110</f>
        <v>0</v>
      </c>
      <c r="L110" s="96">
        <f>'2022_9bis_Mois-Maand'!L110+'2022_9ter_Mois-Maand '!L110</f>
        <v>5</v>
      </c>
      <c r="M110" s="40"/>
      <c r="N110" s="40"/>
      <c r="O110" s="97">
        <f t="shared" si="1"/>
        <v>42</v>
      </c>
      <c r="P110" s="10"/>
      <c r="Q110" s="60" t="s">
        <v>528</v>
      </c>
      <c r="R110" s="61" t="s">
        <v>528</v>
      </c>
      <c r="S110" s="62" t="s">
        <v>528</v>
      </c>
    </row>
    <row r="111" spans="1:19" ht="15" customHeight="1" x14ac:dyDescent="0.2">
      <c r="A111" s="118" t="s">
        <v>255</v>
      </c>
      <c r="B111" s="119" t="s">
        <v>257</v>
      </c>
      <c r="C111" s="96">
        <f>'2022_9bis_Mois-Maand'!C111+'2022_9ter_Mois-Maand '!C111</f>
        <v>0</v>
      </c>
      <c r="D111" s="96">
        <f>'2022_9bis_Mois-Maand'!D111+'2022_9ter_Mois-Maand '!D111</f>
        <v>0</v>
      </c>
      <c r="E111" s="96">
        <f>'2022_9bis_Mois-Maand'!E111+'2022_9ter_Mois-Maand '!E111</f>
        <v>0</v>
      </c>
      <c r="F111" s="96">
        <f>'2022_9bis_Mois-Maand'!F111+'2022_9ter_Mois-Maand '!F111</f>
        <v>0</v>
      </c>
      <c r="G111" s="96">
        <f>'2022_9bis_Mois-Maand'!G111+'2022_9ter_Mois-Maand '!G111</f>
        <v>0</v>
      </c>
      <c r="H111" s="96">
        <f>'2022_9bis_Mois-Maand'!H111+'2022_9ter_Mois-Maand '!H111</f>
        <v>0</v>
      </c>
      <c r="I111" s="96">
        <f>'2022_9bis_Mois-Maand'!I111+'2022_9ter_Mois-Maand '!I111</f>
        <v>0</v>
      </c>
      <c r="J111" s="96">
        <f>'2022_9bis_Mois-Maand'!J111+'2022_9ter_Mois-Maand '!J111</f>
        <v>0</v>
      </c>
      <c r="K111" s="96">
        <f>'2022_9bis_Mois-Maand'!K111+'2022_9ter_Mois-Maand '!K111</f>
        <v>0</v>
      </c>
      <c r="L111" s="96">
        <f>'2022_9bis_Mois-Maand'!L111+'2022_9ter_Mois-Maand '!L111</f>
        <v>0</v>
      </c>
      <c r="M111" s="40"/>
      <c r="N111" s="40"/>
      <c r="O111" s="97">
        <f t="shared" si="1"/>
        <v>0</v>
      </c>
      <c r="P111" s="10"/>
      <c r="Q111" s="60" t="s">
        <v>256</v>
      </c>
      <c r="R111" s="61" t="s">
        <v>256</v>
      </c>
      <c r="S111" s="62" t="s">
        <v>256</v>
      </c>
    </row>
    <row r="112" spans="1:19" ht="15" customHeight="1" x14ac:dyDescent="0.2">
      <c r="A112" s="118" t="s">
        <v>258</v>
      </c>
      <c r="B112" s="119" t="s">
        <v>259</v>
      </c>
      <c r="C112" s="96">
        <f>'2022_9bis_Mois-Maand'!C112+'2022_9ter_Mois-Maand '!C112</f>
        <v>0</v>
      </c>
      <c r="D112" s="96">
        <f>'2022_9bis_Mois-Maand'!D112+'2022_9ter_Mois-Maand '!D112</f>
        <v>0</v>
      </c>
      <c r="E112" s="96">
        <f>'2022_9bis_Mois-Maand'!E112+'2022_9ter_Mois-Maand '!E112</f>
        <v>0</v>
      </c>
      <c r="F112" s="96">
        <f>'2022_9bis_Mois-Maand'!F112+'2022_9ter_Mois-Maand '!F112</f>
        <v>0</v>
      </c>
      <c r="G112" s="96">
        <f>'2022_9bis_Mois-Maand'!G112+'2022_9ter_Mois-Maand '!G112</f>
        <v>0</v>
      </c>
      <c r="H112" s="96">
        <f>'2022_9bis_Mois-Maand'!H112+'2022_9ter_Mois-Maand '!H112</f>
        <v>0</v>
      </c>
      <c r="I112" s="96">
        <f>'2022_9bis_Mois-Maand'!I112+'2022_9ter_Mois-Maand '!I112</f>
        <v>0</v>
      </c>
      <c r="J112" s="96">
        <f>'2022_9bis_Mois-Maand'!J112+'2022_9ter_Mois-Maand '!J112</f>
        <v>0</v>
      </c>
      <c r="K112" s="96">
        <f>'2022_9bis_Mois-Maand'!K112+'2022_9ter_Mois-Maand '!K112</f>
        <v>0</v>
      </c>
      <c r="L112" s="96">
        <f>'2022_9bis_Mois-Maand'!L112+'2022_9ter_Mois-Maand '!L112</f>
        <v>0</v>
      </c>
      <c r="M112" s="40"/>
      <c r="N112" s="40"/>
      <c r="O112" s="97">
        <f t="shared" si="1"/>
        <v>0</v>
      </c>
      <c r="P112" s="10"/>
      <c r="Q112" s="60" t="s">
        <v>258</v>
      </c>
      <c r="R112" s="61" t="s">
        <v>258</v>
      </c>
      <c r="S112" s="62" t="s">
        <v>258</v>
      </c>
    </row>
    <row r="113" spans="1:19" ht="15" customHeight="1" x14ac:dyDescent="0.2">
      <c r="A113" s="94" t="s">
        <v>260</v>
      </c>
      <c r="B113" s="95" t="s">
        <v>261</v>
      </c>
      <c r="C113" s="96">
        <f>'2022_9bis_Mois-Maand'!C113+'2022_9ter_Mois-Maand '!C113</f>
        <v>0</v>
      </c>
      <c r="D113" s="96">
        <f>'2022_9bis_Mois-Maand'!D113+'2022_9ter_Mois-Maand '!D113</f>
        <v>0</v>
      </c>
      <c r="E113" s="96">
        <f>'2022_9bis_Mois-Maand'!E113+'2022_9ter_Mois-Maand '!E113</f>
        <v>0</v>
      </c>
      <c r="F113" s="96">
        <f>'2022_9bis_Mois-Maand'!F113+'2022_9ter_Mois-Maand '!F113</f>
        <v>0</v>
      </c>
      <c r="G113" s="96">
        <f>'2022_9bis_Mois-Maand'!G113+'2022_9ter_Mois-Maand '!G113</f>
        <v>0</v>
      </c>
      <c r="H113" s="96">
        <f>'2022_9bis_Mois-Maand'!H113+'2022_9ter_Mois-Maand '!H113</f>
        <v>0</v>
      </c>
      <c r="I113" s="96">
        <f>'2022_9bis_Mois-Maand'!I113+'2022_9ter_Mois-Maand '!I113</f>
        <v>0</v>
      </c>
      <c r="J113" s="96">
        <f>'2022_9bis_Mois-Maand'!J113+'2022_9ter_Mois-Maand '!J113</f>
        <v>0</v>
      </c>
      <c r="K113" s="96">
        <f>'2022_9bis_Mois-Maand'!K113+'2022_9ter_Mois-Maand '!K113</f>
        <v>0</v>
      </c>
      <c r="L113" s="96">
        <f>'2022_9bis_Mois-Maand'!L113+'2022_9ter_Mois-Maand '!L113</f>
        <v>0</v>
      </c>
      <c r="M113" s="40"/>
      <c r="N113" s="40"/>
      <c r="O113" s="97">
        <f t="shared" si="1"/>
        <v>0</v>
      </c>
      <c r="P113" s="10"/>
      <c r="Q113" s="60" t="s">
        <v>260</v>
      </c>
      <c r="R113" s="61" t="s">
        <v>260</v>
      </c>
      <c r="S113" s="62" t="s">
        <v>260</v>
      </c>
    </row>
    <row r="114" spans="1:19" ht="15" customHeight="1" x14ac:dyDescent="0.2">
      <c r="A114" s="94" t="s">
        <v>697</v>
      </c>
      <c r="B114" s="95" t="s">
        <v>270</v>
      </c>
      <c r="C114" s="96">
        <f>'2022_9bis_Mois-Maand'!C114+'2022_9ter_Mois-Maand '!C114</f>
        <v>0</v>
      </c>
      <c r="D114" s="96">
        <f>'2022_9bis_Mois-Maand'!D114+'2022_9ter_Mois-Maand '!D114</f>
        <v>0</v>
      </c>
      <c r="E114" s="96">
        <f>'2022_9bis_Mois-Maand'!E114+'2022_9ter_Mois-Maand '!E114</f>
        <v>0</v>
      </c>
      <c r="F114" s="96">
        <f>'2022_9bis_Mois-Maand'!F114+'2022_9ter_Mois-Maand '!F114</f>
        <v>0</v>
      </c>
      <c r="G114" s="96">
        <f>'2022_9bis_Mois-Maand'!G114+'2022_9ter_Mois-Maand '!G114</f>
        <v>0</v>
      </c>
      <c r="H114" s="96">
        <f>'2022_9bis_Mois-Maand'!H114+'2022_9ter_Mois-Maand '!H114</f>
        <v>1</v>
      </c>
      <c r="I114" s="96">
        <f>'2022_9bis_Mois-Maand'!I114+'2022_9ter_Mois-Maand '!I114</f>
        <v>0</v>
      </c>
      <c r="J114" s="96">
        <f>'2022_9bis_Mois-Maand'!J114+'2022_9ter_Mois-Maand '!J114</f>
        <v>0</v>
      </c>
      <c r="K114" s="96">
        <f>'2022_9bis_Mois-Maand'!K114+'2022_9ter_Mois-Maand '!K114</f>
        <v>0</v>
      </c>
      <c r="L114" s="96">
        <f>'2022_9bis_Mois-Maand'!L114+'2022_9ter_Mois-Maand '!L114</f>
        <v>0</v>
      </c>
      <c r="M114" s="40"/>
      <c r="N114" s="40"/>
      <c r="O114" s="97">
        <f t="shared" si="1"/>
        <v>1</v>
      </c>
      <c r="P114" s="10"/>
      <c r="Q114" s="60" t="s">
        <v>697</v>
      </c>
      <c r="R114" s="61" t="s">
        <v>269</v>
      </c>
      <c r="S114" s="62" t="s">
        <v>269</v>
      </c>
    </row>
    <row r="115" spans="1:19" ht="15" customHeight="1" x14ac:dyDescent="0.2">
      <c r="A115" s="94" t="s">
        <v>262</v>
      </c>
      <c r="B115" s="95" t="s">
        <v>263</v>
      </c>
      <c r="C115" s="96">
        <f>'2022_9bis_Mois-Maand'!C115+'2022_9ter_Mois-Maand '!C115</f>
        <v>0</v>
      </c>
      <c r="D115" s="96">
        <f>'2022_9bis_Mois-Maand'!D115+'2022_9ter_Mois-Maand '!D115</f>
        <v>0</v>
      </c>
      <c r="E115" s="96">
        <f>'2022_9bis_Mois-Maand'!E115+'2022_9ter_Mois-Maand '!E115</f>
        <v>0</v>
      </c>
      <c r="F115" s="96">
        <f>'2022_9bis_Mois-Maand'!F115+'2022_9ter_Mois-Maand '!F115</f>
        <v>2</v>
      </c>
      <c r="G115" s="96">
        <f>'2022_9bis_Mois-Maand'!G115+'2022_9ter_Mois-Maand '!G115</f>
        <v>0</v>
      </c>
      <c r="H115" s="96">
        <f>'2022_9bis_Mois-Maand'!H115+'2022_9ter_Mois-Maand '!H115</f>
        <v>0</v>
      </c>
      <c r="I115" s="96">
        <f>'2022_9bis_Mois-Maand'!I115+'2022_9ter_Mois-Maand '!I115</f>
        <v>0</v>
      </c>
      <c r="J115" s="96">
        <f>'2022_9bis_Mois-Maand'!J115+'2022_9ter_Mois-Maand '!J115</f>
        <v>0</v>
      </c>
      <c r="K115" s="96">
        <f>'2022_9bis_Mois-Maand'!K115+'2022_9ter_Mois-Maand '!K115</f>
        <v>0</v>
      </c>
      <c r="L115" s="96">
        <f>'2022_9bis_Mois-Maand'!L115+'2022_9ter_Mois-Maand '!L115</f>
        <v>0</v>
      </c>
      <c r="M115" s="40"/>
      <c r="N115" s="40"/>
      <c r="O115" s="97">
        <f t="shared" si="1"/>
        <v>2</v>
      </c>
      <c r="P115" s="10"/>
      <c r="Q115" s="60" t="s">
        <v>262</v>
      </c>
      <c r="R115" s="61" t="s">
        <v>262</v>
      </c>
      <c r="S115" s="62" t="s">
        <v>262</v>
      </c>
    </row>
    <row r="116" spans="1:19" ht="15" customHeight="1" x14ac:dyDescent="0.2">
      <c r="A116" s="118" t="s">
        <v>307</v>
      </c>
      <c r="B116" s="119" t="s">
        <v>310</v>
      </c>
      <c r="C116" s="96">
        <f>'2022_9bis_Mois-Maand'!C116+'2022_9ter_Mois-Maand '!C116</f>
        <v>0</v>
      </c>
      <c r="D116" s="96">
        <f>'2022_9bis_Mois-Maand'!D116+'2022_9ter_Mois-Maand '!D116</f>
        <v>0</v>
      </c>
      <c r="E116" s="96">
        <f>'2022_9bis_Mois-Maand'!E116+'2022_9ter_Mois-Maand '!E116</f>
        <v>0</v>
      </c>
      <c r="F116" s="96">
        <f>'2022_9bis_Mois-Maand'!F116+'2022_9ter_Mois-Maand '!F116</f>
        <v>0</v>
      </c>
      <c r="G116" s="96">
        <f>'2022_9bis_Mois-Maand'!G116+'2022_9ter_Mois-Maand '!G116</f>
        <v>0</v>
      </c>
      <c r="H116" s="96">
        <f>'2022_9bis_Mois-Maand'!H116+'2022_9ter_Mois-Maand '!H116</f>
        <v>0</v>
      </c>
      <c r="I116" s="96">
        <f>'2022_9bis_Mois-Maand'!I116+'2022_9ter_Mois-Maand '!I116</f>
        <v>0</v>
      </c>
      <c r="J116" s="96">
        <f>'2022_9bis_Mois-Maand'!J116+'2022_9ter_Mois-Maand '!J116</f>
        <v>0</v>
      </c>
      <c r="K116" s="96">
        <f>'2022_9bis_Mois-Maand'!K116+'2022_9ter_Mois-Maand '!K116</f>
        <v>0</v>
      </c>
      <c r="L116" s="96">
        <f>'2022_9bis_Mois-Maand'!L116+'2022_9ter_Mois-Maand '!L116</f>
        <v>1</v>
      </c>
      <c r="M116" s="40"/>
      <c r="N116" s="40"/>
      <c r="O116" s="97">
        <f t="shared" si="1"/>
        <v>1</v>
      </c>
      <c r="P116" s="10"/>
      <c r="Q116" s="60" t="s">
        <v>308</v>
      </c>
      <c r="R116" s="61" t="s">
        <v>309</v>
      </c>
      <c r="S116" s="62" t="s">
        <v>308</v>
      </c>
    </row>
    <row r="117" spans="1:19" ht="15" customHeight="1" x14ac:dyDescent="0.2">
      <c r="A117" s="94" t="s">
        <v>392</v>
      </c>
      <c r="B117" s="95" t="s">
        <v>395</v>
      </c>
      <c r="C117" s="96">
        <f>'2022_9bis_Mois-Maand'!C117+'2022_9ter_Mois-Maand '!C117</f>
        <v>0</v>
      </c>
      <c r="D117" s="96">
        <f>'2022_9bis_Mois-Maand'!D117+'2022_9ter_Mois-Maand '!D117</f>
        <v>0</v>
      </c>
      <c r="E117" s="96">
        <f>'2022_9bis_Mois-Maand'!E117+'2022_9ter_Mois-Maand '!E117</f>
        <v>0</v>
      </c>
      <c r="F117" s="96">
        <f>'2022_9bis_Mois-Maand'!F117+'2022_9ter_Mois-Maand '!F117</f>
        <v>0</v>
      </c>
      <c r="G117" s="96">
        <f>'2022_9bis_Mois-Maand'!G117+'2022_9ter_Mois-Maand '!G117</f>
        <v>0</v>
      </c>
      <c r="H117" s="96">
        <f>'2022_9bis_Mois-Maand'!H117+'2022_9ter_Mois-Maand '!H117</f>
        <v>0</v>
      </c>
      <c r="I117" s="96">
        <f>'2022_9bis_Mois-Maand'!I117+'2022_9ter_Mois-Maand '!I117</f>
        <v>0</v>
      </c>
      <c r="J117" s="96">
        <f>'2022_9bis_Mois-Maand'!J117+'2022_9ter_Mois-Maand '!J117</f>
        <v>0</v>
      </c>
      <c r="K117" s="96">
        <f>'2022_9bis_Mois-Maand'!K117+'2022_9ter_Mois-Maand '!K117</f>
        <v>0</v>
      </c>
      <c r="L117" s="96">
        <f>'2022_9bis_Mois-Maand'!L117+'2022_9ter_Mois-Maand '!L117</f>
        <v>0</v>
      </c>
      <c r="M117" s="40"/>
      <c r="N117" s="40"/>
      <c r="O117" s="97">
        <f t="shared" si="1"/>
        <v>0</v>
      </c>
      <c r="P117" s="10"/>
      <c r="Q117" s="60" t="s">
        <v>393</v>
      </c>
      <c r="R117" s="61" t="s">
        <v>394</v>
      </c>
      <c r="S117" s="62" t="s">
        <v>393</v>
      </c>
    </row>
    <row r="118" spans="1:19" ht="15" customHeight="1" x14ac:dyDescent="0.2">
      <c r="A118" s="94" t="s">
        <v>442</v>
      </c>
      <c r="B118" s="95" t="s">
        <v>443</v>
      </c>
      <c r="C118" s="96">
        <f>'2022_9bis_Mois-Maand'!C118+'2022_9ter_Mois-Maand '!C118</f>
        <v>0</v>
      </c>
      <c r="D118" s="96">
        <f>'2022_9bis_Mois-Maand'!D118+'2022_9ter_Mois-Maand '!D118</f>
        <v>0</v>
      </c>
      <c r="E118" s="96">
        <f>'2022_9bis_Mois-Maand'!E118+'2022_9ter_Mois-Maand '!E118</f>
        <v>0</v>
      </c>
      <c r="F118" s="96">
        <f>'2022_9bis_Mois-Maand'!F118+'2022_9ter_Mois-Maand '!F118</f>
        <v>0</v>
      </c>
      <c r="G118" s="96">
        <f>'2022_9bis_Mois-Maand'!G118+'2022_9ter_Mois-Maand '!G118</f>
        <v>0</v>
      </c>
      <c r="H118" s="96">
        <f>'2022_9bis_Mois-Maand'!H118+'2022_9ter_Mois-Maand '!H118</f>
        <v>0</v>
      </c>
      <c r="I118" s="96">
        <f>'2022_9bis_Mois-Maand'!I118+'2022_9ter_Mois-Maand '!I118</f>
        <v>1</v>
      </c>
      <c r="J118" s="96">
        <f>'2022_9bis_Mois-Maand'!J118+'2022_9ter_Mois-Maand '!J118</f>
        <v>0</v>
      </c>
      <c r="K118" s="96">
        <f>'2022_9bis_Mois-Maand'!K118+'2022_9ter_Mois-Maand '!K118</f>
        <v>0</v>
      </c>
      <c r="L118" s="96">
        <f>'2022_9bis_Mois-Maand'!L118+'2022_9ter_Mois-Maand '!L118</f>
        <v>0</v>
      </c>
      <c r="M118" s="40"/>
      <c r="N118" s="40"/>
      <c r="O118" s="97">
        <f t="shared" si="1"/>
        <v>1</v>
      </c>
      <c r="P118" s="10"/>
      <c r="Q118" s="60" t="s">
        <v>442</v>
      </c>
      <c r="R118" s="61" t="s">
        <v>442</v>
      </c>
      <c r="S118" s="62" t="s">
        <v>442</v>
      </c>
    </row>
    <row r="119" spans="1:19" ht="15" customHeight="1" x14ac:dyDescent="0.2">
      <c r="A119" s="94" t="s">
        <v>466</v>
      </c>
      <c r="B119" s="95" t="s">
        <v>467</v>
      </c>
      <c r="C119" s="96">
        <f>'2022_9bis_Mois-Maand'!C119+'2022_9ter_Mois-Maand '!C119</f>
        <v>0</v>
      </c>
      <c r="D119" s="96">
        <f>'2022_9bis_Mois-Maand'!D119+'2022_9ter_Mois-Maand '!D119</f>
        <v>0</v>
      </c>
      <c r="E119" s="96">
        <f>'2022_9bis_Mois-Maand'!E119+'2022_9ter_Mois-Maand '!E119</f>
        <v>0</v>
      </c>
      <c r="F119" s="96">
        <f>'2022_9bis_Mois-Maand'!F119+'2022_9ter_Mois-Maand '!F119</f>
        <v>0</v>
      </c>
      <c r="G119" s="96">
        <f>'2022_9bis_Mois-Maand'!G119+'2022_9ter_Mois-Maand '!G119</f>
        <v>0</v>
      </c>
      <c r="H119" s="96">
        <f>'2022_9bis_Mois-Maand'!H119+'2022_9ter_Mois-Maand '!H119</f>
        <v>0</v>
      </c>
      <c r="I119" s="96">
        <f>'2022_9bis_Mois-Maand'!I119+'2022_9ter_Mois-Maand '!I119</f>
        <v>0</v>
      </c>
      <c r="J119" s="96">
        <f>'2022_9bis_Mois-Maand'!J119+'2022_9ter_Mois-Maand '!J119</f>
        <v>0</v>
      </c>
      <c r="K119" s="96">
        <f>'2022_9bis_Mois-Maand'!K119+'2022_9ter_Mois-Maand '!K119</f>
        <v>0</v>
      </c>
      <c r="L119" s="96">
        <f>'2022_9bis_Mois-Maand'!L119+'2022_9ter_Mois-Maand '!L119</f>
        <v>0</v>
      </c>
      <c r="M119" s="40"/>
      <c r="N119" s="40"/>
      <c r="O119" s="97">
        <f t="shared" si="1"/>
        <v>0</v>
      </c>
      <c r="P119" s="10"/>
      <c r="Q119" s="60" t="s">
        <v>466</v>
      </c>
      <c r="R119" s="61" t="s">
        <v>466</v>
      </c>
      <c r="S119" s="62" t="s">
        <v>466</v>
      </c>
    </row>
    <row r="120" spans="1:19" ht="15" customHeight="1" x14ac:dyDescent="0.2">
      <c r="A120" s="118" t="s">
        <v>489</v>
      </c>
      <c r="B120" s="119" t="s">
        <v>490</v>
      </c>
      <c r="C120" s="96">
        <f>'2022_9bis_Mois-Maand'!C120+'2022_9ter_Mois-Maand '!C120</f>
        <v>0</v>
      </c>
      <c r="D120" s="96">
        <f>'2022_9bis_Mois-Maand'!D120+'2022_9ter_Mois-Maand '!D120</f>
        <v>0</v>
      </c>
      <c r="E120" s="96">
        <f>'2022_9bis_Mois-Maand'!E120+'2022_9ter_Mois-Maand '!E120</f>
        <v>0</v>
      </c>
      <c r="F120" s="96">
        <f>'2022_9bis_Mois-Maand'!F120+'2022_9ter_Mois-Maand '!F120</f>
        <v>0</v>
      </c>
      <c r="G120" s="96">
        <f>'2022_9bis_Mois-Maand'!G120+'2022_9ter_Mois-Maand '!G120</f>
        <v>0</v>
      </c>
      <c r="H120" s="96">
        <f>'2022_9bis_Mois-Maand'!H120+'2022_9ter_Mois-Maand '!H120</f>
        <v>0</v>
      </c>
      <c r="I120" s="96">
        <f>'2022_9bis_Mois-Maand'!I120+'2022_9ter_Mois-Maand '!I120</f>
        <v>0</v>
      </c>
      <c r="J120" s="96">
        <f>'2022_9bis_Mois-Maand'!J120+'2022_9ter_Mois-Maand '!J120</f>
        <v>0</v>
      </c>
      <c r="K120" s="96">
        <f>'2022_9bis_Mois-Maand'!K120+'2022_9ter_Mois-Maand '!K120</f>
        <v>0</v>
      </c>
      <c r="L120" s="96">
        <f>'2022_9bis_Mois-Maand'!L120+'2022_9ter_Mois-Maand '!L120</f>
        <v>0</v>
      </c>
      <c r="M120" s="40"/>
      <c r="N120" s="40"/>
      <c r="O120" s="97">
        <f t="shared" si="1"/>
        <v>0</v>
      </c>
      <c r="P120" s="10"/>
      <c r="Q120" s="60" t="s">
        <v>489</v>
      </c>
      <c r="R120" s="61" t="s">
        <v>489</v>
      </c>
      <c r="S120" s="62" t="s">
        <v>489</v>
      </c>
    </row>
    <row r="121" spans="1:19" ht="15" customHeight="1" x14ac:dyDescent="0.2">
      <c r="A121" s="118" t="s">
        <v>468</v>
      </c>
      <c r="B121" s="119" t="s">
        <v>470</v>
      </c>
      <c r="C121" s="96">
        <f>'2022_9bis_Mois-Maand'!C121+'2022_9ter_Mois-Maand '!C121</f>
        <v>0</v>
      </c>
      <c r="D121" s="96">
        <f>'2022_9bis_Mois-Maand'!D121+'2022_9ter_Mois-Maand '!D121</f>
        <v>1</v>
      </c>
      <c r="E121" s="96">
        <f>'2022_9bis_Mois-Maand'!E121+'2022_9ter_Mois-Maand '!E121</f>
        <v>0</v>
      </c>
      <c r="F121" s="96">
        <f>'2022_9bis_Mois-Maand'!F121+'2022_9ter_Mois-Maand '!F121</f>
        <v>0</v>
      </c>
      <c r="G121" s="96">
        <f>'2022_9bis_Mois-Maand'!G121+'2022_9ter_Mois-Maand '!G121</f>
        <v>1</v>
      </c>
      <c r="H121" s="96">
        <f>'2022_9bis_Mois-Maand'!H121+'2022_9ter_Mois-Maand '!H121</f>
        <v>0</v>
      </c>
      <c r="I121" s="96">
        <f>'2022_9bis_Mois-Maand'!I121+'2022_9ter_Mois-Maand '!I121</f>
        <v>0</v>
      </c>
      <c r="J121" s="96">
        <f>'2022_9bis_Mois-Maand'!J121+'2022_9ter_Mois-Maand '!J121</f>
        <v>1</v>
      </c>
      <c r="K121" s="96">
        <f>'2022_9bis_Mois-Maand'!K121+'2022_9ter_Mois-Maand '!K121</f>
        <v>1</v>
      </c>
      <c r="L121" s="96">
        <f>'2022_9bis_Mois-Maand'!L121+'2022_9ter_Mois-Maand '!L121</f>
        <v>12</v>
      </c>
      <c r="M121" s="40"/>
      <c r="N121" s="40"/>
      <c r="O121" s="97">
        <f t="shared" si="1"/>
        <v>16</v>
      </c>
      <c r="P121" s="10"/>
      <c r="Q121" s="60" t="s">
        <v>469</v>
      </c>
      <c r="R121" s="61" t="s">
        <v>469</v>
      </c>
      <c r="S121" s="62" t="s">
        <v>469</v>
      </c>
    </row>
    <row r="122" spans="1:19" ht="15" customHeight="1" x14ac:dyDescent="0.2">
      <c r="A122" s="118" t="s">
        <v>777</v>
      </c>
      <c r="B122" s="119" t="s">
        <v>339</v>
      </c>
      <c r="C122" s="96">
        <f>'2022_9bis_Mois-Maand'!C122+'2022_9ter_Mois-Maand '!C122</f>
        <v>0</v>
      </c>
      <c r="D122" s="96">
        <f>'2022_9bis_Mois-Maand'!D122+'2022_9ter_Mois-Maand '!D122</f>
        <v>0</v>
      </c>
      <c r="E122" s="96">
        <f>'2022_9bis_Mois-Maand'!E122+'2022_9ter_Mois-Maand '!E122</f>
        <v>0</v>
      </c>
      <c r="F122" s="96">
        <f>'2022_9bis_Mois-Maand'!F122+'2022_9ter_Mois-Maand '!F122</f>
        <v>0</v>
      </c>
      <c r="G122" s="96">
        <f>'2022_9bis_Mois-Maand'!G122+'2022_9ter_Mois-Maand '!G122</f>
        <v>0</v>
      </c>
      <c r="H122" s="96">
        <f>'2022_9bis_Mois-Maand'!H122+'2022_9ter_Mois-Maand '!H122</f>
        <v>0</v>
      </c>
      <c r="I122" s="96">
        <f>'2022_9bis_Mois-Maand'!I122+'2022_9ter_Mois-Maand '!I122</f>
        <v>0</v>
      </c>
      <c r="J122" s="96">
        <f>'2022_9bis_Mois-Maand'!J122+'2022_9ter_Mois-Maand '!J122</f>
        <v>0</v>
      </c>
      <c r="K122" s="96">
        <f>'2022_9bis_Mois-Maand'!K122+'2022_9ter_Mois-Maand '!K122</f>
        <v>0</v>
      </c>
      <c r="L122" s="96">
        <f>'2022_9bis_Mois-Maand'!L122+'2022_9ter_Mois-Maand '!L122</f>
        <v>0</v>
      </c>
      <c r="M122" s="40"/>
      <c r="N122" s="40"/>
      <c r="O122" s="97">
        <f t="shared" si="1"/>
        <v>0</v>
      </c>
      <c r="P122" s="10"/>
      <c r="Q122" s="60" t="s">
        <v>336</v>
      </c>
      <c r="R122" s="61" t="s">
        <v>337</v>
      </c>
      <c r="S122" s="62" t="s">
        <v>338</v>
      </c>
    </row>
    <row r="123" spans="1:19" ht="15" customHeight="1" x14ac:dyDescent="0.2">
      <c r="A123" s="118" t="s">
        <v>778</v>
      </c>
      <c r="B123" s="119" t="s">
        <v>359</v>
      </c>
      <c r="C123" s="96">
        <f>'2022_9bis_Mois-Maand'!C123+'2022_9ter_Mois-Maand '!C123</f>
        <v>0</v>
      </c>
      <c r="D123" s="96">
        <f>'2022_9bis_Mois-Maand'!D123+'2022_9ter_Mois-Maand '!D123</f>
        <v>0</v>
      </c>
      <c r="E123" s="96">
        <f>'2022_9bis_Mois-Maand'!E123+'2022_9ter_Mois-Maand '!E123</f>
        <v>0</v>
      </c>
      <c r="F123" s="96">
        <f>'2022_9bis_Mois-Maand'!F123+'2022_9ter_Mois-Maand '!F123</f>
        <v>0</v>
      </c>
      <c r="G123" s="96">
        <f>'2022_9bis_Mois-Maand'!G123+'2022_9ter_Mois-Maand '!G123</f>
        <v>0</v>
      </c>
      <c r="H123" s="96">
        <f>'2022_9bis_Mois-Maand'!H123+'2022_9ter_Mois-Maand '!H123</f>
        <v>0</v>
      </c>
      <c r="I123" s="96">
        <f>'2022_9bis_Mois-Maand'!I123+'2022_9ter_Mois-Maand '!I123</f>
        <v>0</v>
      </c>
      <c r="J123" s="96">
        <f>'2022_9bis_Mois-Maand'!J123+'2022_9ter_Mois-Maand '!J123</f>
        <v>0</v>
      </c>
      <c r="K123" s="96">
        <f>'2022_9bis_Mois-Maand'!K123+'2022_9ter_Mois-Maand '!K123</f>
        <v>0</v>
      </c>
      <c r="L123" s="96">
        <f>'2022_9bis_Mois-Maand'!L123+'2022_9ter_Mois-Maand '!L123</f>
        <v>0</v>
      </c>
      <c r="M123" s="40"/>
      <c r="N123" s="40"/>
      <c r="O123" s="97">
        <f t="shared" si="1"/>
        <v>0</v>
      </c>
      <c r="P123" s="10"/>
      <c r="Q123" s="60" t="s">
        <v>357</v>
      </c>
      <c r="R123" s="61" t="s">
        <v>358</v>
      </c>
      <c r="S123" s="62" t="s">
        <v>357</v>
      </c>
    </row>
    <row r="124" spans="1:19" ht="15" customHeight="1" x14ac:dyDescent="0.2">
      <c r="A124" s="118" t="s">
        <v>779</v>
      </c>
      <c r="B124" s="119" t="s">
        <v>631</v>
      </c>
      <c r="C124" s="96">
        <f>'2022_9bis_Mois-Maand'!C124+'2022_9ter_Mois-Maand '!C124</f>
        <v>0</v>
      </c>
      <c r="D124" s="96">
        <f>'2022_9bis_Mois-Maand'!D124+'2022_9ter_Mois-Maand '!D124</f>
        <v>0</v>
      </c>
      <c r="E124" s="96">
        <f>'2022_9bis_Mois-Maand'!E124+'2022_9ter_Mois-Maand '!E124</f>
        <v>0</v>
      </c>
      <c r="F124" s="96">
        <f>'2022_9bis_Mois-Maand'!F124+'2022_9ter_Mois-Maand '!F124</f>
        <v>0</v>
      </c>
      <c r="G124" s="96">
        <f>'2022_9bis_Mois-Maand'!G124+'2022_9ter_Mois-Maand '!G124</f>
        <v>0</v>
      </c>
      <c r="H124" s="96">
        <f>'2022_9bis_Mois-Maand'!H124+'2022_9ter_Mois-Maand '!H124</f>
        <v>0</v>
      </c>
      <c r="I124" s="96">
        <f>'2022_9bis_Mois-Maand'!I124+'2022_9ter_Mois-Maand '!I124</f>
        <v>0</v>
      </c>
      <c r="J124" s="96">
        <f>'2022_9bis_Mois-Maand'!J124+'2022_9ter_Mois-Maand '!J124</f>
        <v>0</v>
      </c>
      <c r="K124" s="96">
        <f>'2022_9bis_Mois-Maand'!K124+'2022_9ter_Mois-Maand '!K124</f>
        <v>0</v>
      </c>
      <c r="L124" s="96">
        <f>'2022_9bis_Mois-Maand'!L124+'2022_9ter_Mois-Maand '!L124</f>
        <v>0</v>
      </c>
      <c r="M124" s="40"/>
      <c r="N124" s="40"/>
      <c r="O124" s="97">
        <f t="shared" si="1"/>
        <v>0</v>
      </c>
      <c r="P124" s="10"/>
      <c r="Q124" s="60" t="s">
        <v>628</v>
      </c>
      <c r="R124" s="61" t="s">
        <v>629</v>
      </c>
      <c r="S124" s="62" t="s">
        <v>630</v>
      </c>
    </row>
    <row r="125" spans="1:19" ht="15" customHeight="1" x14ac:dyDescent="0.2">
      <c r="A125" s="118" t="s">
        <v>549</v>
      </c>
      <c r="B125" s="119" t="s">
        <v>550</v>
      </c>
      <c r="C125" s="96">
        <f>'2022_9bis_Mois-Maand'!C125+'2022_9ter_Mois-Maand '!C125</f>
        <v>3</v>
      </c>
      <c r="D125" s="96">
        <f>'2022_9bis_Mois-Maand'!D125+'2022_9ter_Mois-Maand '!D125</f>
        <v>2</v>
      </c>
      <c r="E125" s="96">
        <f>'2022_9bis_Mois-Maand'!E125+'2022_9ter_Mois-Maand '!E125</f>
        <v>0</v>
      </c>
      <c r="F125" s="96">
        <f>'2022_9bis_Mois-Maand'!F125+'2022_9ter_Mois-Maand '!F125</f>
        <v>5</v>
      </c>
      <c r="G125" s="96">
        <f>'2022_9bis_Mois-Maand'!G125+'2022_9ter_Mois-Maand '!G125</f>
        <v>4</v>
      </c>
      <c r="H125" s="96">
        <f>'2022_9bis_Mois-Maand'!H125+'2022_9ter_Mois-Maand '!H125</f>
        <v>5</v>
      </c>
      <c r="I125" s="96">
        <f>'2022_9bis_Mois-Maand'!I125+'2022_9ter_Mois-Maand '!I125</f>
        <v>6</v>
      </c>
      <c r="J125" s="96">
        <f>'2022_9bis_Mois-Maand'!J125+'2022_9ter_Mois-Maand '!J125</f>
        <v>2</v>
      </c>
      <c r="K125" s="96">
        <f>'2022_9bis_Mois-Maand'!K125+'2022_9ter_Mois-Maand '!K125</f>
        <v>2</v>
      </c>
      <c r="L125" s="96">
        <f>'2022_9bis_Mois-Maand'!L125+'2022_9ter_Mois-Maand '!L125</f>
        <v>1</v>
      </c>
      <c r="M125" s="40"/>
      <c r="N125" s="40"/>
      <c r="O125" s="97">
        <f t="shared" si="1"/>
        <v>30</v>
      </c>
      <c r="P125" s="10"/>
      <c r="Q125" s="60" t="s">
        <v>549</v>
      </c>
      <c r="R125" s="61" t="s">
        <v>549</v>
      </c>
      <c r="S125" s="62" t="s">
        <v>549</v>
      </c>
    </row>
    <row r="126" spans="1:19" ht="15" customHeight="1" x14ac:dyDescent="0.2">
      <c r="A126" s="94" t="s">
        <v>780</v>
      </c>
      <c r="B126" s="95" t="s">
        <v>595</v>
      </c>
      <c r="C126" s="96">
        <f>'2022_9bis_Mois-Maand'!C126+'2022_9ter_Mois-Maand '!C126</f>
        <v>0</v>
      </c>
      <c r="D126" s="96">
        <f>'2022_9bis_Mois-Maand'!D126+'2022_9ter_Mois-Maand '!D126</f>
        <v>0</v>
      </c>
      <c r="E126" s="96">
        <f>'2022_9bis_Mois-Maand'!E126+'2022_9ter_Mois-Maand '!E126</f>
        <v>0</v>
      </c>
      <c r="F126" s="96">
        <f>'2022_9bis_Mois-Maand'!F126+'2022_9ter_Mois-Maand '!F126</f>
        <v>0</v>
      </c>
      <c r="G126" s="96">
        <f>'2022_9bis_Mois-Maand'!G126+'2022_9ter_Mois-Maand '!G126</f>
        <v>0</v>
      </c>
      <c r="H126" s="96">
        <f>'2022_9bis_Mois-Maand'!H126+'2022_9ter_Mois-Maand '!H126</f>
        <v>0</v>
      </c>
      <c r="I126" s="96">
        <f>'2022_9bis_Mois-Maand'!I126+'2022_9ter_Mois-Maand '!I126</f>
        <v>0</v>
      </c>
      <c r="J126" s="96">
        <f>'2022_9bis_Mois-Maand'!J126+'2022_9ter_Mois-Maand '!J126</f>
        <v>0</v>
      </c>
      <c r="K126" s="96">
        <f>'2022_9bis_Mois-Maand'!K126+'2022_9ter_Mois-Maand '!K126</f>
        <v>0</v>
      </c>
      <c r="L126" s="96">
        <f>'2022_9bis_Mois-Maand'!L126+'2022_9ter_Mois-Maand '!L126</f>
        <v>0</v>
      </c>
      <c r="M126" s="40"/>
      <c r="N126" s="40"/>
      <c r="O126" s="97">
        <f t="shared" si="1"/>
        <v>0</v>
      </c>
      <c r="P126" s="10"/>
      <c r="Q126" s="60" t="s">
        <v>592</v>
      </c>
      <c r="R126" s="61" t="s">
        <v>593</v>
      </c>
      <c r="S126" s="62" t="s">
        <v>594</v>
      </c>
    </row>
    <row r="127" spans="1:19" ht="15" customHeight="1" x14ac:dyDescent="0.2">
      <c r="A127" s="118" t="s">
        <v>781</v>
      </c>
      <c r="B127" s="119" t="s">
        <v>620</v>
      </c>
      <c r="C127" s="96">
        <f>'2022_9bis_Mois-Maand'!C127+'2022_9ter_Mois-Maand '!C127</f>
        <v>0</v>
      </c>
      <c r="D127" s="96">
        <f>'2022_9bis_Mois-Maand'!D127+'2022_9ter_Mois-Maand '!D127</f>
        <v>0</v>
      </c>
      <c r="E127" s="96">
        <f>'2022_9bis_Mois-Maand'!E127+'2022_9ter_Mois-Maand '!E127</f>
        <v>4</v>
      </c>
      <c r="F127" s="96">
        <f>'2022_9bis_Mois-Maand'!F127+'2022_9ter_Mois-Maand '!F127</f>
        <v>0</v>
      </c>
      <c r="G127" s="96">
        <f>'2022_9bis_Mois-Maand'!G127+'2022_9ter_Mois-Maand '!G127</f>
        <v>1</v>
      </c>
      <c r="H127" s="96">
        <f>'2022_9bis_Mois-Maand'!H127+'2022_9ter_Mois-Maand '!H127</f>
        <v>1</v>
      </c>
      <c r="I127" s="96">
        <f>'2022_9bis_Mois-Maand'!I127+'2022_9ter_Mois-Maand '!I127</f>
        <v>2</v>
      </c>
      <c r="J127" s="96">
        <f>'2022_9bis_Mois-Maand'!J127+'2022_9ter_Mois-Maand '!J127</f>
        <v>0</v>
      </c>
      <c r="K127" s="96">
        <f>'2022_9bis_Mois-Maand'!K127+'2022_9ter_Mois-Maand '!K127</f>
        <v>1</v>
      </c>
      <c r="L127" s="96">
        <f>'2022_9bis_Mois-Maand'!L127+'2022_9ter_Mois-Maand '!L127</f>
        <v>0</v>
      </c>
      <c r="M127" s="40"/>
      <c r="N127" s="40"/>
      <c r="O127" s="97">
        <f t="shared" si="1"/>
        <v>9</v>
      </c>
      <c r="P127" s="10"/>
      <c r="Q127" s="60" t="s">
        <v>742</v>
      </c>
      <c r="R127" s="61" t="s">
        <v>619</v>
      </c>
      <c r="S127" s="62" t="s">
        <v>743</v>
      </c>
    </row>
    <row r="128" spans="1:19" ht="15" customHeight="1" x14ac:dyDescent="0.2">
      <c r="A128" s="118" t="s">
        <v>617</v>
      </c>
      <c r="B128" s="119" t="s">
        <v>618</v>
      </c>
      <c r="C128" s="96">
        <f>'2022_9bis_Mois-Maand'!C128+'2022_9ter_Mois-Maand '!C128</f>
        <v>0</v>
      </c>
      <c r="D128" s="96">
        <f>'2022_9bis_Mois-Maand'!D128+'2022_9ter_Mois-Maand '!D128</f>
        <v>0</v>
      </c>
      <c r="E128" s="96">
        <f>'2022_9bis_Mois-Maand'!E128+'2022_9ter_Mois-Maand '!E128</f>
        <v>0</v>
      </c>
      <c r="F128" s="96">
        <f>'2022_9bis_Mois-Maand'!F128+'2022_9ter_Mois-Maand '!F128</f>
        <v>0</v>
      </c>
      <c r="G128" s="96">
        <f>'2022_9bis_Mois-Maand'!G128+'2022_9ter_Mois-Maand '!G128</f>
        <v>0</v>
      </c>
      <c r="H128" s="96">
        <f>'2022_9bis_Mois-Maand'!H128+'2022_9ter_Mois-Maand '!H128</f>
        <v>0</v>
      </c>
      <c r="I128" s="96">
        <f>'2022_9bis_Mois-Maand'!I128+'2022_9ter_Mois-Maand '!I128</f>
        <v>0</v>
      </c>
      <c r="J128" s="96">
        <f>'2022_9bis_Mois-Maand'!J128+'2022_9ter_Mois-Maand '!J128</f>
        <v>0</v>
      </c>
      <c r="K128" s="96">
        <f>'2022_9bis_Mois-Maand'!K128+'2022_9ter_Mois-Maand '!K128</f>
        <v>0</v>
      </c>
      <c r="L128" s="96">
        <f>'2022_9bis_Mois-Maand'!L128+'2022_9ter_Mois-Maand '!L128</f>
        <v>0</v>
      </c>
      <c r="M128" s="40"/>
      <c r="N128" s="40"/>
      <c r="O128" s="97">
        <f t="shared" si="1"/>
        <v>0</v>
      </c>
      <c r="P128" s="10"/>
      <c r="Q128" s="60" t="s">
        <v>617</v>
      </c>
      <c r="R128" s="61" t="s">
        <v>617</v>
      </c>
      <c r="S128" s="62" t="s">
        <v>617</v>
      </c>
    </row>
    <row r="129" spans="1:19" ht="15" customHeight="1" thickBot="1" x14ac:dyDescent="0.25">
      <c r="A129" s="124" t="s">
        <v>632</v>
      </c>
      <c r="B129" s="125" t="s">
        <v>633</v>
      </c>
      <c r="C129" s="100">
        <f>'2022_9bis_Mois-Maand'!C129+'2022_9ter_Mois-Maand '!C129</f>
        <v>5</v>
      </c>
      <c r="D129" s="100">
        <f>'2022_9bis_Mois-Maand'!D129+'2022_9ter_Mois-Maand '!D129</f>
        <v>1</v>
      </c>
      <c r="E129" s="100">
        <f>'2022_9bis_Mois-Maand'!E129+'2022_9ter_Mois-Maand '!E129</f>
        <v>4</v>
      </c>
      <c r="F129" s="100">
        <f>'2022_9bis_Mois-Maand'!F129+'2022_9ter_Mois-Maand '!F129</f>
        <v>11</v>
      </c>
      <c r="G129" s="100">
        <f>'2022_9bis_Mois-Maand'!G129+'2022_9ter_Mois-Maand '!G129</f>
        <v>5</v>
      </c>
      <c r="H129" s="100">
        <f>'2022_9bis_Mois-Maand'!H129+'2022_9ter_Mois-Maand '!H129</f>
        <v>6</v>
      </c>
      <c r="I129" s="100">
        <f>'2022_9bis_Mois-Maand'!I129+'2022_9ter_Mois-Maand '!I129</f>
        <v>1</v>
      </c>
      <c r="J129" s="100">
        <f>'2022_9bis_Mois-Maand'!J129+'2022_9ter_Mois-Maand '!J129</f>
        <v>1</v>
      </c>
      <c r="K129" s="100">
        <f>'2022_9bis_Mois-Maand'!K129+'2022_9ter_Mois-Maand '!K129</f>
        <v>0</v>
      </c>
      <c r="L129" s="100">
        <f>'2022_9bis_Mois-Maand'!L129+'2022_9ter_Mois-Maand '!L129</f>
        <v>2</v>
      </c>
      <c r="M129" s="102"/>
      <c r="N129" s="102"/>
      <c r="O129" s="103">
        <f t="shared" si="1"/>
        <v>36</v>
      </c>
      <c r="P129" s="10"/>
      <c r="Q129" s="60" t="s">
        <v>632</v>
      </c>
      <c r="R129" s="61" t="s">
        <v>632</v>
      </c>
      <c r="S129" s="62" t="s">
        <v>632</v>
      </c>
    </row>
    <row r="130" spans="1:19" ht="15" customHeight="1" thickBot="1" x14ac:dyDescent="0.25">
      <c r="A130" s="84" t="s">
        <v>686</v>
      </c>
      <c r="B130" s="85" t="s">
        <v>676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7"/>
      <c r="P130" s="10"/>
      <c r="Q130" s="60"/>
      <c r="R130" s="61"/>
      <c r="S130" s="62"/>
    </row>
    <row r="131" spans="1:19" ht="15" customHeight="1" x14ac:dyDescent="0.2">
      <c r="A131" s="116" t="s">
        <v>1</v>
      </c>
      <c r="B131" s="117" t="s">
        <v>2</v>
      </c>
      <c r="C131" s="90">
        <f>'2022_9bis_Mois-Maand'!C131+'2022_9ter_Mois-Maand '!C131</f>
        <v>0</v>
      </c>
      <c r="D131" s="90">
        <f>'2022_9bis_Mois-Maand'!D131+'2022_9ter_Mois-Maand '!D131</f>
        <v>0</v>
      </c>
      <c r="E131" s="90">
        <f>'2022_9bis_Mois-Maand'!E131+'2022_9ter_Mois-Maand '!E131</f>
        <v>0</v>
      </c>
      <c r="F131" s="90">
        <f>'2022_9bis_Mois-Maand'!F131+'2022_9ter_Mois-Maand '!F131</f>
        <v>0</v>
      </c>
      <c r="G131" s="90">
        <f>'2022_9bis_Mois-Maand'!G131+'2022_9ter_Mois-Maand '!G131</f>
        <v>15</v>
      </c>
      <c r="H131" s="90">
        <f>'2022_9bis_Mois-Maand'!H131+'2022_9ter_Mois-Maand '!H131</f>
        <v>11</v>
      </c>
      <c r="I131" s="90">
        <f>'2022_9bis_Mois-Maand'!I131+'2022_9ter_Mois-Maand '!I131</f>
        <v>8</v>
      </c>
      <c r="J131" s="90">
        <f>'2022_9bis_Mois-Maand'!J131+'2022_9ter_Mois-Maand '!J131</f>
        <v>12</v>
      </c>
      <c r="K131" s="90">
        <f>'2022_9bis_Mois-Maand'!K131+'2022_9ter_Mois-Maand '!K131</f>
        <v>2</v>
      </c>
      <c r="L131" s="90">
        <f>'2022_9bis_Mois-Maand'!L131+'2022_9ter_Mois-Maand '!L131</f>
        <v>7</v>
      </c>
      <c r="M131" s="92"/>
      <c r="N131" s="92"/>
      <c r="O131" s="93">
        <f t="shared" si="1"/>
        <v>55</v>
      </c>
      <c r="P131" s="10"/>
      <c r="Q131" s="60" t="s">
        <v>1</v>
      </c>
      <c r="R131" s="61" t="s">
        <v>1</v>
      </c>
      <c r="S131" s="62" t="s">
        <v>1</v>
      </c>
    </row>
    <row r="132" spans="1:19" ht="15" customHeight="1" x14ac:dyDescent="0.2">
      <c r="A132" s="94" t="s">
        <v>22</v>
      </c>
      <c r="B132" s="95" t="s">
        <v>26</v>
      </c>
      <c r="C132" s="96">
        <f>'2022_9bis_Mois-Maand'!C132+'2022_9ter_Mois-Maand '!C132</f>
        <v>34</v>
      </c>
      <c r="D132" s="96">
        <f>'2022_9bis_Mois-Maand'!D132+'2022_9ter_Mois-Maand '!D132</f>
        <v>31</v>
      </c>
      <c r="E132" s="96">
        <f>'2022_9bis_Mois-Maand'!E132+'2022_9ter_Mois-Maand '!E132</f>
        <v>26</v>
      </c>
      <c r="F132" s="96">
        <f>'2022_9bis_Mois-Maand'!F132+'2022_9ter_Mois-Maand '!F132</f>
        <v>5</v>
      </c>
      <c r="G132" s="96">
        <f>'2022_9bis_Mois-Maand'!G132+'2022_9ter_Mois-Maand '!G132</f>
        <v>10</v>
      </c>
      <c r="H132" s="96">
        <f>'2022_9bis_Mois-Maand'!H132+'2022_9ter_Mois-Maand '!H132</f>
        <v>7</v>
      </c>
      <c r="I132" s="96">
        <f>'2022_9bis_Mois-Maand'!I132+'2022_9ter_Mois-Maand '!I132</f>
        <v>6</v>
      </c>
      <c r="J132" s="96">
        <f>'2022_9bis_Mois-Maand'!J132+'2022_9ter_Mois-Maand '!J132</f>
        <v>1</v>
      </c>
      <c r="K132" s="96">
        <f>'2022_9bis_Mois-Maand'!K132+'2022_9ter_Mois-Maand '!K132</f>
        <v>9</v>
      </c>
      <c r="L132" s="96">
        <f>'2022_9bis_Mois-Maand'!L132+'2022_9ter_Mois-Maand '!L132</f>
        <v>27</v>
      </c>
      <c r="M132" s="40"/>
      <c r="N132" s="40"/>
      <c r="O132" s="97">
        <f t="shared" si="1"/>
        <v>156</v>
      </c>
      <c r="P132" s="10"/>
      <c r="Q132" s="60" t="s">
        <v>23</v>
      </c>
      <c r="R132" s="61" t="s">
        <v>24</v>
      </c>
      <c r="S132" s="62" t="s">
        <v>25</v>
      </c>
    </row>
    <row r="133" spans="1:19" ht="15" customHeight="1" x14ac:dyDescent="0.2">
      <c r="A133" s="94" t="s">
        <v>42</v>
      </c>
      <c r="B133" s="95" t="s">
        <v>46</v>
      </c>
      <c r="C133" s="96">
        <f>'2022_9bis_Mois-Maand'!C133+'2022_9ter_Mois-Maand '!C133</f>
        <v>0</v>
      </c>
      <c r="D133" s="96">
        <f>'2022_9bis_Mois-Maand'!D133+'2022_9ter_Mois-Maand '!D133</f>
        <v>2</v>
      </c>
      <c r="E133" s="96">
        <f>'2022_9bis_Mois-Maand'!E133+'2022_9ter_Mois-Maand '!E133</f>
        <v>0</v>
      </c>
      <c r="F133" s="96">
        <f>'2022_9bis_Mois-Maand'!F133+'2022_9ter_Mois-Maand '!F133</f>
        <v>0</v>
      </c>
      <c r="G133" s="96">
        <f>'2022_9bis_Mois-Maand'!G133+'2022_9ter_Mois-Maand '!G133</f>
        <v>3</v>
      </c>
      <c r="H133" s="96">
        <f>'2022_9bis_Mois-Maand'!H133+'2022_9ter_Mois-Maand '!H133</f>
        <v>0</v>
      </c>
      <c r="I133" s="96">
        <f>'2022_9bis_Mois-Maand'!I133+'2022_9ter_Mois-Maand '!I133</f>
        <v>1</v>
      </c>
      <c r="J133" s="96">
        <f>'2022_9bis_Mois-Maand'!J133+'2022_9ter_Mois-Maand '!J133</f>
        <v>0</v>
      </c>
      <c r="K133" s="96">
        <f>'2022_9bis_Mois-Maand'!K133+'2022_9ter_Mois-Maand '!K133</f>
        <v>0</v>
      </c>
      <c r="L133" s="96">
        <f>'2022_9bis_Mois-Maand'!L133+'2022_9ter_Mois-Maand '!L133</f>
        <v>0</v>
      </c>
      <c r="M133" s="40"/>
      <c r="N133" s="40"/>
      <c r="O133" s="97">
        <f t="shared" si="1"/>
        <v>6</v>
      </c>
      <c r="P133" s="10"/>
      <c r="Q133" s="60" t="s">
        <v>43</v>
      </c>
      <c r="R133" s="61" t="s">
        <v>44</v>
      </c>
      <c r="S133" s="62" t="s">
        <v>45</v>
      </c>
    </row>
    <row r="134" spans="1:19" ht="15" customHeight="1" x14ac:dyDescent="0.2">
      <c r="A134" s="118" t="s">
        <v>67</v>
      </c>
      <c r="B134" s="119" t="s">
        <v>69</v>
      </c>
      <c r="C134" s="96">
        <f>'2022_9bis_Mois-Maand'!C134+'2022_9ter_Mois-Maand '!C134</f>
        <v>0</v>
      </c>
      <c r="D134" s="96">
        <f>'2022_9bis_Mois-Maand'!D134+'2022_9ter_Mois-Maand '!D134</f>
        <v>0</v>
      </c>
      <c r="E134" s="96">
        <f>'2022_9bis_Mois-Maand'!E134+'2022_9ter_Mois-Maand '!E134</f>
        <v>0</v>
      </c>
      <c r="F134" s="96">
        <f>'2022_9bis_Mois-Maand'!F134+'2022_9ter_Mois-Maand '!F134</f>
        <v>0</v>
      </c>
      <c r="G134" s="96">
        <f>'2022_9bis_Mois-Maand'!G134+'2022_9ter_Mois-Maand '!G134</f>
        <v>0</v>
      </c>
      <c r="H134" s="96">
        <f>'2022_9bis_Mois-Maand'!H134+'2022_9ter_Mois-Maand '!H134</f>
        <v>0</v>
      </c>
      <c r="I134" s="96">
        <f>'2022_9bis_Mois-Maand'!I134+'2022_9ter_Mois-Maand '!I134</f>
        <v>0</v>
      </c>
      <c r="J134" s="96">
        <f>'2022_9bis_Mois-Maand'!J134+'2022_9ter_Mois-Maand '!J134</f>
        <v>0</v>
      </c>
      <c r="K134" s="96">
        <f>'2022_9bis_Mois-Maand'!K134+'2022_9ter_Mois-Maand '!K134</f>
        <v>0</v>
      </c>
      <c r="L134" s="96">
        <f>'2022_9bis_Mois-Maand'!L134+'2022_9ter_Mois-Maand '!L134</f>
        <v>0</v>
      </c>
      <c r="M134" s="40"/>
      <c r="N134" s="40"/>
      <c r="O134" s="97">
        <f t="shared" si="1"/>
        <v>0</v>
      </c>
      <c r="P134" s="10"/>
      <c r="Q134" s="60" t="s">
        <v>696</v>
      </c>
      <c r="R134" s="61" t="s">
        <v>68</v>
      </c>
      <c r="S134" s="62" t="s">
        <v>68</v>
      </c>
    </row>
    <row r="135" spans="1:19" ht="15" customHeight="1" x14ac:dyDescent="0.2">
      <c r="A135" s="118" t="s">
        <v>59</v>
      </c>
      <c r="B135" s="119" t="s">
        <v>61</v>
      </c>
      <c r="C135" s="96">
        <f>'2022_9bis_Mois-Maand'!C135+'2022_9ter_Mois-Maand '!C135</f>
        <v>1</v>
      </c>
      <c r="D135" s="96">
        <f>'2022_9bis_Mois-Maand'!D135+'2022_9ter_Mois-Maand '!D135</f>
        <v>2</v>
      </c>
      <c r="E135" s="96">
        <f>'2022_9bis_Mois-Maand'!E135+'2022_9ter_Mois-Maand '!E135</f>
        <v>3</v>
      </c>
      <c r="F135" s="96">
        <f>'2022_9bis_Mois-Maand'!F135+'2022_9ter_Mois-Maand '!F135</f>
        <v>1</v>
      </c>
      <c r="G135" s="96">
        <f>'2022_9bis_Mois-Maand'!G135+'2022_9ter_Mois-Maand '!G135</f>
        <v>4</v>
      </c>
      <c r="H135" s="96">
        <f>'2022_9bis_Mois-Maand'!H135+'2022_9ter_Mois-Maand '!H135</f>
        <v>1</v>
      </c>
      <c r="I135" s="96">
        <f>'2022_9bis_Mois-Maand'!I135+'2022_9ter_Mois-Maand '!I135</f>
        <v>0</v>
      </c>
      <c r="J135" s="96">
        <f>'2022_9bis_Mois-Maand'!J135+'2022_9ter_Mois-Maand '!J135</f>
        <v>0</v>
      </c>
      <c r="K135" s="96">
        <f>'2022_9bis_Mois-Maand'!K135+'2022_9ter_Mois-Maand '!K135</f>
        <v>0</v>
      </c>
      <c r="L135" s="96">
        <f>'2022_9bis_Mois-Maand'!L135+'2022_9ter_Mois-Maand '!L135</f>
        <v>0</v>
      </c>
      <c r="M135" s="40"/>
      <c r="N135" s="40"/>
      <c r="O135" s="97">
        <f t="shared" si="1"/>
        <v>12</v>
      </c>
      <c r="P135" s="10"/>
      <c r="Q135" s="60" t="s">
        <v>59</v>
      </c>
      <c r="R135" s="61" t="s">
        <v>60</v>
      </c>
      <c r="S135" s="62" t="s">
        <v>59</v>
      </c>
    </row>
    <row r="136" spans="1:19" ht="15" customHeight="1" x14ac:dyDescent="0.2">
      <c r="A136" s="118" t="s">
        <v>97</v>
      </c>
      <c r="B136" s="119" t="s">
        <v>99</v>
      </c>
      <c r="C136" s="96">
        <f>'2022_9bis_Mois-Maand'!C136+'2022_9ter_Mois-Maand '!C136</f>
        <v>0</v>
      </c>
      <c r="D136" s="96">
        <f>'2022_9bis_Mois-Maand'!D136+'2022_9ter_Mois-Maand '!D136</f>
        <v>0</v>
      </c>
      <c r="E136" s="96">
        <f>'2022_9bis_Mois-Maand'!E136+'2022_9ter_Mois-Maand '!E136</f>
        <v>0</v>
      </c>
      <c r="F136" s="96">
        <f>'2022_9bis_Mois-Maand'!F136+'2022_9ter_Mois-Maand '!F136</f>
        <v>0</v>
      </c>
      <c r="G136" s="96">
        <f>'2022_9bis_Mois-Maand'!G136+'2022_9ter_Mois-Maand '!G136</f>
        <v>0</v>
      </c>
      <c r="H136" s="96">
        <f>'2022_9bis_Mois-Maand'!H136+'2022_9ter_Mois-Maand '!H136</f>
        <v>0</v>
      </c>
      <c r="I136" s="96">
        <f>'2022_9bis_Mois-Maand'!I136+'2022_9ter_Mois-Maand '!I136</f>
        <v>0</v>
      </c>
      <c r="J136" s="96">
        <f>'2022_9bis_Mois-Maand'!J136+'2022_9ter_Mois-Maand '!J136</f>
        <v>0</v>
      </c>
      <c r="K136" s="96">
        <f>'2022_9bis_Mois-Maand'!K136+'2022_9ter_Mois-Maand '!K136</f>
        <v>0</v>
      </c>
      <c r="L136" s="96">
        <f>'2022_9bis_Mois-Maand'!L136+'2022_9ter_Mois-Maand '!L136</f>
        <v>0</v>
      </c>
      <c r="M136" s="40"/>
      <c r="N136" s="40"/>
      <c r="O136" s="97">
        <f t="shared" si="1"/>
        <v>0</v>
      </c>
      <c r="P136" s="10"/>
      <c r="Q136" s="60" t="s">
        <v>98</v>
      </c>
      <c r="R136" s="61" t="s">
        <v>98</v>
      </c>
      <c r="S136" s="62" t="s">
        <v>98</v>
      </c>
    </row>
    <row r="137" spans="1:19" ht="15" customHeight="1" x14ac:dyDescent="0.2">
      <c r="A137" s="118" t="s">
        <v>782</v>
      </c>
      <c r="B137" s="119" t="s">
        <v>96</v>
      </c>
      <c r="C137" s="96">
        <f>'2022_9bis_Mois-Maand'!C137+'2022_9ter_Mois-Maand '!C137</f>
        <v>0</v>
      </c>
      <c r="D137" s="96">
        <f>'2022_9bis_Mois-Maand'!D137+'2022_9ter_Mois-Maand '!D137</f>
        <v>0</v>
      </c>
      <c r="E137" s="96">
        <f>'2022_9bis_Mois-Maand'!E137+'2022_9ter_Mois-Maand '!E137</f>
        <v>0</v>
      </c>
      <c r="F137" s="96">
        <f>'2022_9bis_Mois-Maand'!F137+'2022_9ter_Mois-Maand '!F137</f>
        <v>0</v>
      </c>
      <c r="G137" s="96">
        <f>'2022_9bis_Mois-Maand'!G137+'2022_9ter_Mois-Maand '!G137</f>
        <v>0</v>
      </c>
      <c r="H137" s="96">
        <f>'2022_9bis_Mois-Maand'!H137+'2022_9ter_Mois-Maand '!H137</f>
        <v>0</v>
      </c>
      <c r="I137" s="96">
        <f>'2022_9bis_Mois-Maand'!I137+'2022_9ter_Mois-Maand '!I137</f>
        <v>0</v>
      </c>
      <c r="J137" s="96">
        <f>'2022_9bis_Mois-Maand'!J137+'2022_9ter_Mois-Maand '!J137</f>
        <v>0</v>
      </c>
      <c r="K137" s="96">
        <f>'2022_9bis_Mois-Maand'!K137+'2022_9ter_Mois-Maand '!K137</f>
        <v>0</v>
      </c>
      <c r="L137" s="96">
        <f>'2022_9bis_Mois-Maand'!L137+'2022_9ter_Mois-Maand '!L137</f>
        <v>0</v>
      </c>
      <c r="M137" s="40"/>
      <c r="N137" s="40"/>
      <c r="O137" s="97">
        <f t="shared" si="1"/>
        <v>0</v>
      </c>
      <c r="P137" s="10"/>
      <c r="Q137" s="60" t="s">
        <v>95</v>
      </c>
      <c r="R137" s="61" t="s">
        <v>95</v>
      </c>
      <c r="S137" s="62" t="s">
        <v>95</v>
      </c>
    </row>
    <row r="138" spans="1:19" ht="15" customHeight="1" x14ac:dyDescent="0.2">
      <c r="A138" s="118" t="s">
        <v>329</v>
      </c>
      <c r="B138" s="119" t="s">
        <v>333</v>
      </c>
      <c r="C138" s="96">
        <f>'2022_9bis_Mois-Maand'!C138+'2022_9ter_Mois-Maand '!C138</f>
        <v>0</v>
      </c>
      <c r="D138" s="96">
        <f>'2022_9bis_Mois-Maand'!D138+'2022_9ter_Mois-Maand '!D138</f>
        <v>0</v>
      </c>
      <c r="E138" s="96">
        <f>'2022_9bis_Mois-Maand'!E138+'2022_9ter_Mois-Maand '!E138</f>
        <v>1</v>
      </c>
      <c r="F138" s="96">
        <f>'2022_9bis_Mois-Maand'!F138+'2022_9ter_Mois-Maand '!F138</f>
        <v>0</v>
      </c>
      <c r="G138" s="96">
        <f>'2022_9bis_Mois-Maand'!G138+'2022_9ter_Mois-Maand '!G138</f>
        <v>0</v>
      </c>
      <c r="H138" s="96">
        <f>'2022_9bis_Mois-Maand'!H138+'2022_9ter_Mois-Maand '!H138</f>
        <v>0</v>
      </c>
      <c r="I138" s="96">
        <f>'2022_9bis_Mois-Maand'!I138+'2022_9ter_Mois-Maand '!I138</f>
        <v>8</v>
      </c>
      <c r="J138" s="96">
        <f>'2022_9bis_Mois-Maand'!J138+'2022_9ter_Mois-Maand '!J138</f>
        <v>0</v>
      </c>
      <c r="K138" s="96">
        <f>'2022_9bis_Mois-Maand'!K138+'2022_9ter_Mois-Maand '!K138</f>
        <v>1</v>
      </c>
      <c r="L138" s="96">
        <f>'2022_9bis_Mois-Maand'!L138+'2022_9ter_Mois-Maand '!L138</f>
        <v>0</v>
      </c>
      <c r="M138" s="40"/>
      <c r="N138" s="40"/>
      <c r="O138" s="97">
        <f t="shared" si="1"/>
        <v>10</v>
      </c>
      <c r="P138" s="10"/>
      <c r="Q138" s="60" t="s">
        <v>330</v>
      </c>
      <c r="R138" s="61" t="s">
        <v>331</v>
      </c>
      <c r="S138" s="62" t="s">
        <v>332</v>
      </c>
    </row>
    <row r="139" spans="1:19" ht="15" customHeight="1" x14ac:dyDescent="0.2">
      <c r="A139" s="118" t="s">
        <v>783</v>
      </c>
      <c r="B139" s="119" t="s">
        <v>117</v>
      </c>
      <c r="C139" s="96">
        <f>'2022_9bis_Mois-Maand'!C139+'2022_9ter_Mois-Maand '!C139</f>
        <v>1</v>
      </c>
      <c r="D139" s="96">
        <f>'2022_9bis_Mois-Maand'!D139+'2022_9ter_Mois-Maand '!D139</f>
        <v>1</v>
      </c>
      <c r="E139" s="96">
        <f>'2022_9bis_Mois-Maand'!E139+'2022_9ter_Mois-Maand '!E139</f>
        <v>1</v>
      </c>
      <c r="F139" s="96">
        <f>'2022_9bis_Mois-Maand'!F139+'2022_9ter_Mois-Maand '!F139</f>
        <v>0</v>
      </c>
      <c r="G139" s="96">
        <f>'2022_9bis_Mois-Maand'!G139+'2022_9ter_Mois-Maand '!G139</f>
        <v>0</v>
      </c>
      <c r="H139" s="96">
        <f>'2022_9bis_Mois-Maand'!H139+'2022_9ter_Mois-Maand '!H139</f>
        <v>0</v>
      </c>
      <c r="I139" s="96">
        <f>'2022_9bis_Mois-Maand'!I139+'2022_9ter_Mois-Maand '!I139</f>
        <v>1</v>
      </c>
      <c r="J139" s="96">
        <f>'2022_9bis_Mois-Maand'!J139+'2022_9ter_Mois-Maand '!J139</f>
        <v>2</v>
      </c>
      <c r="K139" s="96">
        <f>'2022_9bis_Mois-Maand'!K139+'2022_9ter_Mois-Maand '!K139</f>
        <v>1</v>
      </c>
      <c r="L139" s="96">
        <f>'2022_9bis_Mois-Maand'!L139+'2022_9ter_Mois-Maand '!L139</f>
        <v>0</v>
      </c>
      <c r="M139" s="40"/>
      <c r="N139" s="40"/>
      <c r="O139" s="97">
        <f t="shared" ref="O139:O198" si="2">SUM(C139:N139)</f>
        <v>7</v>
      </c>
      <c r="P139" s="10"/>
      <c r="Q139" s="60" t="s">
        <v>744</v>
      </c>
      <c r="R139" s="61" t="s">
        <v>116</v>
      </c>
      <c r="S139" s="62" t="s">
        <v>745</v>
      </c>
    </row>
    <row r="140" spans="1:19" ht="15" customHeight="1" x14ac:dyDescent="0.2">
      <c r="A140" s="118" t="s">
        <v>784</v>
      </c>
      <c r="B140" s="119" t="s">
        <v>589</v>
      </c>
      <c r="C140" s="96">
        <f>'2022_9bis_Mois-Maand'!C140+'2022_9ter_Mois-Maand '!C140</f>
        <v>0</v>
      </c>
      <c r="D140" s="96">
        <f>'2022_9bis_Mois-Maand'!D140+'2022_9ter_Mois-Maand '!D140</f>
        <v>0</v>
      </c>
      <c r="E140" s="96">
        <f>'2022_9bis_Mois-Maand'!E140+'2022_9ter_Mois-Maand '!E140</f>
        <v>0</v>
      </c>
      <c r="F140" s="96">
        <f>'2022_9bis_Mois-Maand'!F140+'2022_9ter_Mois-Maand '!F140</f>
        <v>0</v>
      </c>
      <c r="G140" s="96">
        <f>'2022_9bis_Mois-Maand'!G140+'2022_9ter_Mois-Maand '!G140</f>
        <v>0</v>
      </c>
      <c r="H140" s="96">
        <f>'2022_9bis_Mois-Maand'!H140+'2022_9ter_Mois-Maand '!H140</f>
        <v>0</v>
      </c>
      <c r="I140" s="96">
        <f>'2022_9bis_Mois-Maand'!I140+'2022_9ter_Mois-Maand '!I140</f>
        <v>0</v>
      </c>
      <c r="J140" s="96">
        <f>'2022_9bis_Mois-Maand'!J140+'2022_9ter_Mois-Maand '!J140</f>
        <v>0</v>
      </c>
      <c r="K140" s="96">
        <f>'2022_9bis_Mois-Maand'!K140+'2022_9ter_Mois-Maand '!K140</f>
        <v>0</v>
      </c>
      <c r="L140" s="96">
        <f>'2022_9bis_Mois-Maand'!L140+'2022_9ter_Mois-Maand '!L140</f>
        <v>0</v>
      </c>
      <c r="M140" s="40"/>
      <c r="N140" s="40"/>
      <c r="O140" s="97">
        <f t="shared" si="2"/>
        <v>0</v>
      </c>
      <c r="P140" s="10"/>
      <c r="Q140" s="60" t="s">
        <v>746</v>
      </c>
      <c r="R140" s="61" t="s">
        <v>587</v>
      </c>
      <c r="S140" s="62" t="s">
        <v>588</v>
      </c>
    </row>
    <row r="141" spans="1:19" ht="15" customHeight="1" x14ac:dyDescent="0.2">
      <c r="A141" s="94" t="s">
        <v>229</v>
      </c>
      <c r="B141" s="95" t="s">
        <v>233</v>
      </c>
      <c r="C141" s="96">
        <f>'2022_9bis_Mois-Maand'!C141+'2022_9ter_Mois-Maand '!C141</f>
        <v>9</v>
      </c>
      <c r="D141" s="96">
        <f>'2022_9bis_Mois-Maand'!D141+'2022_9ter_Mois-Maand '!D141</f>
        <v>1</v>
      </c>
      <c r="E141" s="96">
        <f>'2022_9bis_Mois-Maand'!E141+'2022_9ter_Mois-Maand '!E141</f>
        <v>13</v>
      </c>
      <c r="F141" s="96">
        <f>'2022_9bis_Mois-Maand'!F141+'2022_9ter_Mois-Maand '!F141</f>
        <v>2</v>
      </c>
      <c r="G141" s="96">
        <f>'2022_9bis_Mois-Maand'!G141+'2022_9ter_Mois-Maand '!G141</f>
        <v>14</v>
      </c>
      <c r="H141" s="96">
        <f>'2022_9bis_Mois-Maand'!H141+'2022_9ter_Mois-Maand '!H141</f>
        <v>2</v>
      </c>
      <c r="I141" s="96">
        <f>'2022_9bis_Mois-Maand'!I141+'2022_9ter_Mois-Maand '!I141</f>
        <v>8</v>
      </c>
      <c r="J141" s="96">
        <f>'2022_9bis_Mois-Maand'!J141+'2022_9ter_Mois-Maand '!J141</f>
        <v>12</v>
      </c>
      <c r="K141" s="96">
        <f>'2022_9bis_Mois-Maand'!K141+'2022_9ter_Mois-Maand '!K141</f>
        <v>14</v>
      </c>
      <c r="L141" s="96">
        <f>'2022_9bis_Mois-Maand'!L141+'2022_9ter_Mois-Maand '!L141</f>
        <v>6</v>
      </c>
      <c r="M141" s="40"/>
      <c r="N141" s="40"/>
      <c r="O141" s="97">
        <f t="shared" si="2"/>
        <v>81</v>
      </c>
      <c r="P141" s="10"/>
      <c r="Q141" s="60" t="s">
        <v>230</v>
      </c>
      <c r="R141" s="61" t="s">
        <v>231</v>
      </c>
      <c r="S141" s="62" t="s">
        <v>232</v>
      </c>
    </row>
    <row r="142" spans="1:19" ht="15" customHeight="1" x14ac:dyDescent="0.2">
      <c r="A142" s="94" t="s">
        <v>281</v>
      </c>
      <c r="B142" s="95" t="s">
        <v>284</v>
      </c>
      <c r="C142" s="96">
        <f>'2022_9bis_Mois-Maand'!C142+'2022_9ter_Mois-Maand '!C142</f>
        <v>1</v>
      </c>
      <c r="D142" s="96">
        <f>'2022_9bis_Mois-Maand'!D142+'2022_9ter_Mois-Maand '!D142</f>
        <v>8</v>
      </c>
      <c r="E142" s="96">
        <f>'2022_9bis_Mois-Maand'!E142+'2022_9ter_Mois-Maand '!E142</f>
        <v>5</v>
      </c>
      <c r="F142" s="96">
        <f>'2022_9bis_Mois-Maand'!F142+'2022_9ter_Mois-Maand '!F142</f>
        <v>2</v>
      </c>
      <c r="G142" s="96">
        <f>'2022_9bis_Mois-Maand'!G142+'2022_9ter_Mois-Maand '!G142</f>
        <v>0</v>
      </c>
      <c r="H142" s="96">
        <f>'2022_9bis_Mois-Maand'!H142+'2022_9ter_Mois-Maand '!H142</f>
        <v>0</v>
      </c>
      <c r="I142" s="96">
        <f>'2022_9bis_Mois-Maand'!I142+'2022_9ter_Mois-Maand '!I142</f>
        <v>1</v>
      </c>
      <c r="J142" s="96">
        <f>'2022_9bis_Mois-Maand'!J142+'2022_9ter_Mois-Maand '!J142</f>
        <v>2</v>
      </c>
      <c r="K142" s="96">
        <f>'2022_9bis_Mois-Maand'!K142+'2022_9ter_Mois-Maand '!K142</f>
        <v>3</v>
      </c>
      <c r="L142" s="96">
        <f>'2022_9bis_Mois-Maand'!L142+'2022_9ter_Mois-Maand '!L142</f>
        <v>1</v>
      </c>
      <c r="M142" s="40"/>
      <c r="N142" s="40"/>
      <c r="O142" s="97">
        <f t="shared" si="2"/>
        <v>23</v>
      </c>
      <c r="P142" s="10"/>
      <c r="Q142" s="60" t="s">
        <v>282</v>
      </c>
      <c r="R142" s="61" t="s">
        <v>283</v>
      </c>
      <c r="S142" s="62" t="s">
        <v>282</v>
      </c>
    </row>
    <row r="143" spans="1:19" ht="15" customHeight="1" x14ac:dyDescent="0.2">
      <c r="A143" s="118" t="s">
        <v>276</v>
      </c>
      <c r="B143" s="119" t="s">
        <v>280</v>
      </c>
      <c r="C143" s="96">
        <f>'2022_9bis_Mois-Maand'!C143+'2022_9ter_Mois-Maand '!C143</f>
        <v>0</v>
      </c>
      <c r="D143" s="96">
        <f>'2022_9bis_Mois-Maand'!D143+'2022_9ter_Mois-Maand '!D143</f>
        <v>0</v>
      </c>
      <c r="E143" s="96">
        <f>'2022_9bis_Mois-Maand'!E143+'2022_9ter_Mois-Maand '!E143</f>
        <v>0</v>
      </c>
      <c r="F143" s="96">
        <f>'2022_9bis_Mois-Maand'!F143+'2022_9ter_Mois-Maand '!F143</f>
        <v>0</v>
      </c>
      <c r="G143" s="96">
        <f>'2022_9bis_Mois-Maand'!G143+'2022_9ter_Mois-Maand '!G143</f>
        <v>0</v>
      </c>
      <c r="H143" s="96">
        <f>'2022_9bis_Mois-Maand'!H143+'2022_9ter_Mois-Maand '!H143</f>
        <v>0</v>
      </c>
      <c r="I143" s="96">
        <f>'2022_9bis_Mois-Maand'!I143+'2022_9ter_Mois-Maand '!I143</f>
        <v>0</v>
      </c>
      <c r="J143" s="96">
        <f>'2022_9bis_Mois-Maand'!J143+'2022_9ter_Mois-Maand '!J143</f>
        <v>0</v>
      </c>
      <c r="K143" s="96">
        <f>'2022_9bis_Mois-Maand'!K143+'2022_9ter_Mois-Maand '!K143</f>
        <v>0</v>
      </c>
      <c r="L143" s="96">
        <f>'2022_9bis_Mois-Maand'!L143+'2022_9ter_Mois-Maand '!L143</f>
        <v>0</v>
      </c>
      <c r="M143" s="40"/>
      <c r="N143" s="40"/>
      <c r="O143" s="97">
        <f t="shared" si="2"/>
        <v>0</v>
      </c>
      <c r="P143" s="10"/>
      <c r="Q143" s="60" t="s">
        <v>277</v>
      </c>
      <c r="R143" s="61" t="s">
        <v>278</v>
      </c>
      <c r="S143" s="62" t="s">
        <v>279</v>
      </c>
    </row>
    <row r="144" spans="1:19" ht="15" customHeight="1" x14ac:dyDescent="0.2">
      <c r="A144" s="118" t="s">
        <v>290</v>
      </c>
      <c r="B144" s="119" t="s">
        <v>291</v>
      </c>
      <c r="C144" s="96">
        <f>'2022_9bis_Mois-Maand'!C144+'2022_9ter_Mois-Maand '!C144</f>
        <v>2</v>
      </c>
      <c r="D144" s="96">
        <f>'2022_9bis_Mois-Maand'!D144+'2022_9ter_Mois-Maand '!D144</f>
        <v>2</v>
      </c>
      <c r="E144" s="96">
        <f>'2022_9bis_Mois-Maand'!E144+'2022_9ter_Mois-Maand '!E144</f>
        <v>4</v>
      </c>
      <c r="F144" s="96">
        <f>'2022_9bis_Mois-Maand'!F144+'2022_9ter_Mois-Maand '!F144</f>
        <v>2</v>
      </c>
      <c r="G144" s="96">
        <f>'2022_9bis_Mois-Maand'!G144+'2022_9ter_Mois-Maand '!G144</f>
        <v>2</v>
      </c>
      <c r="H144" s="96">
        <f>'2022_9bis_Mois-Maand'!H144+'2022_9ter_Mois-Maand '!H144</f>
        <v>1</v>
      </c>
      <c r="I144" s="96">
        <f>'2022_9bis_Mois-Maand'!I144+'2022_9ter_Mois-Maand '!I144</f>
        <v>0</v>
      </c>
      <c r="J144" s="96">
        <f>'2022_9bis_Mois-Maand'!J144+'2022_9ter_Mois-Maand '!J144</f>
        <v>8</v>
      </c>
      <c r="K144" s="96">
        <f>'2022_9bis_Mois-Maand'!K144+'2022_9ter_Mois-Maand '!K144</f>
        <v>1</v>
      </c>
      <c r="L144" s="96">
        <f>'2022_9bis_Mois-Maand'!L144+'2022_9ter_Mois-Maand '!L144</f>
        <v>6</v>
      </c>
      <c r="M144" s="40"/>
      <c r="N144" s="40"/>
      <c r="O144" s="97">
        <f t="shared" si="2"/>
        <v>28</v>
      </c>
      <c r="P144" s="10"/>
      <c r="Q144" s="60" t="s">
        <v>290</v>
      </c>
      <c r="R144" s="61" t="s">
        <v>290</v>
      </c>
      <c r="S144" s="62" t="s">
        <v>290</v>
      </c>
    </row>
    <row r="145" spans="1:19" ht="15" customHeight="1" x14ac:dyDescent="0.2">
      <c r="A145" s="118" t="s">
        <v>292</v>
      </c>
      <c r="B145" s="119" t="s">
        <v>294</v>
      </c>
      <c r="C145" s="96">
        <f>'2022_9bis_Mois-Maand'!C145+'2022_9ter_Mois-Maand '!C145</f>
        <v>19</v>
      </c>
      <c r="D145" s="96">
        <f>'2022_9bis_Mois-Maand'!D145+'2022_9ter_Mois-Maand '!D145</f>
        <v>8</v>
      </c>
      <c r="E145" s="96">
        <f>'2022_9bis_Mois-Maand'!E145+'2022_9ter_Mois-Maand '!E145</f>
        <v>25</v>
      </c>
      <c r="F145" s="96">
        <f>'2022_9bis_Mois-Maand'!F145+'2022_9ter_Mois-Maand '!F145</f>
        <v>8</v>
      </c>
      <c r="G145" s="96">
        <f>'2022_9bis_Mois-Maand'!G145+'2022_9ter_Mois-Maand '!G145</f>
        <v>8</v>
      </c>
      <c r="H145" s="96">
        <f>'2022_9bis_Mois-Maand'!H145+'2022_9ter_Mois-Maand '!H145</f>
        <v>8</v>
      </c>
      <c r="I145" s="96">
        <f>'2022_9bis_Mois-Maand'!I145+'2022_9ter_Mois-Maand '!I145</f>
        <v>5</v>
      </c>
      <c r="J145" s="96">
        <f>'2022_9bis_Mois-Maand'!J145+'2022_9ter_Mois-Maand '!J145</f>
        <v>6</v>
      </c>
      <c r="K145" s="96">
        <f>'2022_9bis_Mois-Maand'!K145+'2022_9ter_Mois-Maand '!K145</f>
        <v>18</v>
      </c>
      <c r="L145" s="96">
        <f>'2022_9bis_Mois-Maand'!L145+'2022_9ter_Mois-Maand '!L145</f>
        <v>7</v>
      </c>
      <c r="M145" s="40"/>
      <c r="N145" s="40"/>
      <c r="O145" s="97">
        <f t="shared" si="2"/>
        <v>112</v>
      </c>
      <c r="P145" s="10"/>
      <c r="Q145" s="60" t="s">
        <v>293</v>
      </c>
      <c r="R145" s="61" t="s">
        <v>293</v>
      </c>
      <c r="S145" s="62" t="s">
        <v>292</v>
      </c>
    </row>
    <row r="146" spans="1:19" ht="15" customHeight="1" x14ac:dyDescent="0.2">
      <c r="A146" s="118" t="s">
        <v>698</v>
      </c>
      <c r="B146" s="119" t="s">
        <v>301</v>
      </c>
      <c r="C146" s="96">
        <f>'2022_9bis_Mois-Maand'!C146+'2022_9ter_Mois-Maand '!C146</f>
        <v>0</v>
      </c>
      <c r="D146" s="96">
        <f>'2022_9bis_Mois-Maand'!D146+'2022_9ter_Mois-Maand '!D146</f>
        <v>0</v>
      </c>
      <c r="E146" s="96">
        <f>'2022_9bis_Mois-Maand'!E146+'2022_9ter_Mois-Maand '!E146</f>
        <v>0</v>
      </c>
      <c r="F146" s="96">
        <f>'2022_9bis_Mois-Maand'!F146+'2022_9ter_Mois-Maand '!F146</f>
        <v>0</v>
      </c>
      <c r="G146" s="96">
        <f>'2022_9bis_Mois-Maand'!G146+'2022_9ter_Mois-Maand '!G146</f>
        <v>0</v>
      </c>
      <c r="H146" s="96">
        <f>'2022_9bis_Mois-Maand'!H146+'2022_9ter_Mois-Maand '!H146</f>
        <v>0</v>
      </c>
      <c r="I146" s="96">
        <f>'2022_9bis_Mois-Maand'!I146+'2022_9ter_Mois-Maand '!I146</f>
        <v>0</v>
      </c>
      <c r="J146" s="96">
        <f>'2022_9bis_Mois-Maand'!J146+'2022_9ter_Mois-Maand '!J146</f>
        <v>0</v>
      </c>
      <c r="K146" s="96">
        <f>'2022_9bis_Mois-Maand'!K146+'2022_9ter_Mois-Maand '!K146</f>
        <v>0</v>
      </c>
      <c r="L146" s="96">
        <f>'2022_9bis_Mois-Maand'!L146+'2022_9ter_Mois-Maand '!L146</f>
        <v>0</v>
      </c>
      <c r="M146" s="40"/>
      <c r="N146" s="40"/>
      <c r="O146" s="97">
        <f t="shared" si="2"/>
        <v>0</v>
      </c>
      <c r="P146" s="10"/>
      <c r="Q146" s="60" t="s">
        <v>698</v>
      </c>
      <c r="R146" s="61" t="s">
        <v>300</v>
      </c>
      <c r="S146" s="62" t="s">
        <v>300</v>
      </c>
    </row>
    <row r="147" spans="1:19" ht="15" customHeight="1" x14ac:dyDescent="0.2">
      <c r="A147" s="118" t="s">
        <v>316</v>
      </c>
      <c r="B147" s="119" t="s">
        <v>318</v>
      </c>
      <c r="C147" s="96">
        <f>'2022_9bis_Mois-Maand'!C147+'2022_9ter_Mois-Maand '!C147</f>
        <v>0</v>
      </c>
      <c r="D147" s="96">
        <f>'2022_9bis_Mois-Maand'!D147+'2022_9ter_Mois-Maand '!D147</f>
        <v>0</v>
      </c>
      <c r="E147" s="96">
        <f>'2022_9bis_Mois-Maand'!E147+'2022_9ter_Mois-Maand '!E147</f>
        <v>0</v>
      </c>
      <c r="F147" s="96">
        <f>'2022_9bis_Mois-Maand'!F147+'2022_9ter_Mois-Maand '!F147</f>
        <v>0</v>
      </c>
      <c r="G147" s="96">
        <f>'2022_9bis_Mois-Maand'!G147+'2022_9ter_Mois-Maand '!G147</f>
        <v>0</v>
      </c>
      <c r="H147" s="96">
        <f>'2022_9bis_Mois-Maand'!H147+'2022_9ter_Mois-Maand '!H147</f>
        <v>0</v>
      </c>
      <c r="I147" s="96">
        <f>'2022_9bis_Mois-Maand'!I147+'2022_9ter_Mois-Maand '!I147</f>
        <v>0</v>
      </c>
      <c r="J147" s="96">
        <f>'2022_9bis_Mois-Maand'!J147+'2022_9ter_Mois-Maand '!J147</f>
        <v>0</v>
      </c>
      <c r="K147" s="96">
        <f>'2022_9bis_Mois-Maand'!K147+'2022_9ter_Mois-Maand '!K147</f>
        <v>0</v>
      </c>
      <c r="L147" s="96">
        <f>'2022_9bis_Mois-Maand'!L147+'2022_9ter_Mois-Maand '!L147</f>
        <v>0</v>
      </c>
      <c r="M147" s="40"/>
      <c r="N147" s="40"/>
      <c r="O147" s="97">
        <f t="shared" si="2"/>
        <v>0</v>
      </c>
      <c r="P147" s="10"/>
      <c r="Q147" s="60" t="s">
        <v>317</v>
      </c>
      <c r="R147" s="61" t="s">
        <v>317</v>
      </c>
      <c r="S147" s="62" t="s">
        <v>317</v>
      </c>
    </row>
    <row r="148" spans="1:19" ht="15" customHeight="1" x14ac:dyDescent="0.2">
      <c r="A148" s="118" t="s">
        <v>311</v>
      </c>
      <c r="B148" s="119" t="s">
        <v>315</v>
      </c>
      <c r="C148" s="96">
        <f>'2022_9bis_Mois-Maand'!C148+'2022_9ter_Mois-Maand '!C148</f>
        <v>0</v>
      </c>
      <c r="D148" s="96">
        <f>'2022_9bis_Mois-Maand'!D148+'2022_9ter_Mois-Maand '!D148</f>
        <v>0</v>
      </c>
      <c r="E148" s="96">
        <f>'2022_9bis_Mois-Maand'!E148+'2022_9ter_Mois-Maand '!E148</f>
        <v>0</v>
      </c>
      <c r="F148" s="96">
        <f>'2022_9bis_Mois-Maand'!F148+'2022_9ter_Mois-Maand '!F148</f>
        <v>0</v>
      </c>
      <c r="G148" s="96">
        <f>'2022_9bis_Mois-Maand'!G148+'2022_9ter_Mois-Maand '!G148</f>
        <v>1</v>
      </c>
      <c r="H148" s="96">
        <f>'2022_9bis_Mois-Maand'!H148+'2022_9ter_Mois-Maand '!H148</f>
        <v>0</v>
      </c>
      <c r="I148" s="96">
        <f>'2022_9bis_Mois-Maand'!I148+'2022_9ter_Mois-Maand '!I148</f>
        <v>0</v>
      </c>
      <c r="J148" s="96">
        <f>'2022_9bis_Mois-Maand'!J148+'2022_9ter_Mois-Maand '!J148</f>
        <v>1</v>
      </c>
      <c r="K148" s="96">
        <f>'2022_9bis_Mois-Maand'!K148+'2022_9ter_Mois-Maand '!K148</f>
        <v>0</v>
      </c>
      <c r="L148" s="96">
        <f>'2022_9bis_Mois-Maand'!L148+'2022_9ter_Mois-Maand '!L148</f>
        <v>0</v>
      </c>
      <c r="M148" s="40"/>
      <c r="N148" s="40"/>
      <c r="O148" s="97">
        <f t="shared" si="2"/>
        <v>2</v>
      </c>
      <c r="P148" s="10"/>
      <c r="Q148" s="60" t="s">
        <v>312</v>
      </c>
      <c r="R148" s="61" t="s">
        <v>313</v>
      </c>
      <c r="S148" s="62" t="s">
        <v>314</v>
      </c>
    </row>
    <row r="149" spans="1:19" ht="15" customHeight="1" x14ac:dyDescent="0.2">
      <c r="A149" s="118" t="s">
        <v>319</v>
      </c>
      <c r="B149" s="119" t="s">
        <v>322</v>
      </c>
      <c r="C149" s="96">
        <f>'2022_9bis_Mois-Maand'!C149+'2022_9ter_Mois-Maand '!C149</f>
        <v>0</v>
      </c>
      <c r="D149" s="96">
        <f>'2022_9bis_Mois-Maand'!D149+'2022_9ter_Mois-Maand '!D149</f>
        <v>0</v>
      </c>
      <c r="E149" s="96">
        <f>'2022_9bis_Mois-Maand'!E149+'2022_9ter_Mois-Maand '!E149</f>
        <v>0</v>
      </c>
      <c r="F149" s="96">
        <f>'2022_9bis_Mois-Maand'!F149+'2022_9ter_Mois-Maand '!F149</f>
        <v>6</v>
      </c>
      <c r="G149" s="96">
        <f>'2022_9bis_Mois-Maand'!G149+'2022_9ter_Mois-Maand '!G149</f>
        <v>0</v>
      </c>
      <c r="H149" s="96">
        <f>'2022_9bis_Mois-Maand'!H149+'2022_9ter_Mois-Maand '!H149</f>
        <v>0</v>
      </c>
      <c r="I149" s="96">
        <f>'2022_9bis_Mois-Maand'!I149+'2022_9ter_Mois-Maand '!I149</f>
        <v>0</v>
      </c>
      <c r="J149" s="96">
        <f>'2022_9bis_Mois-Maand'!J149+'2022_9ter_Mois-Maand '!J149</f>
        <v>0</v>
      </c>
      <c r="K149" s="96">
        <f>'2022_9bis_Mois-Maand'!K149+'2022_9ter_Mois-Maand '!K149</f>
        <v>1</v>
      </c>
      <c r="L149" s="96">
        <f>'2022_9bis_Mois-Maand'!L149+'2022_9ter_Mois-Maand '!L149</f>
        <v>0</v>
      </c>
      <c r="M149" s="40"/>
      <c r="N149" s="40"/>
      <c r="O149" s="97">
        <f t="shared" si="2"/>
        <v>7</v>
      </c>
      <c r="P149" s="10"/>
      <c r="Q149" s="60" t="s">
        <v>320</v>
      </c>
      <c r="R149" s="61" t="s">
        <v>321</v>
      </c>
      <c r="S149" s="62" t="s">
        <v>319</v>
      </c>
    </row>
    <row r="150" spans="1:19" ht="15" customHeight="1" x14ac:dyDescent="0.2">
      <c r="A150" s="118" t="s">
        <v>785</v>
      </c>
      <c r="B150" s="119" t="s">
        <v>486</v>
      </c>
      <c r="C150" s="96">
        <f>'2022_9bis_Mois-Maand'!C150+'2022_9ter_Mois-Maand '!C150</f>
        <v>0</v>
      </c>
      <c r="D150" s="96">
        <f>'2022_9bis_Mois-Maand'!D150+'2022_9ter_Mois-Maand '!D150</f>
        <v>0</v>
      </c>
      <c r="E150" s="96">
        <f>'2022_9bis_Mois-Maand'!E150+'2022_9ter_Mois-Maand '!E150</f>
        <v>0</v>
      </c>
      <c r="F150" s="96">
        <f>'2022_9bis_Mois-Maand'!F150+'2022_9ter_Mois-Maand '!F150</f>
        <v>0</v>
      </c>
      <c r="G150" s="96">
        <f>'2022_9bis_Mois-Maand'!G150+'2022_9ter_Mois-Maand '!G150</f>
        <v>0</v>
      </c>
      <c r="H150" s="96">
        <f>'2022_9bis_Mois-Maand'!H150+'2022_9ter_Mois-Maand '!H150</f>
        <v>0</v>
      </c>
      <c r="I150" s="96">
        <f>'2022_9bis_Mois-Maand'!I150+'2022_9ter_Mois-Maand '!I150</f>
        <v>0</v>
      </c>
      <c r="J150" s="96">
        <f>'2022_9bis_Mois-Maand'!J150+'2022_9ter_Mois-Maand '!J150</f>
        <v>0</v>
      </c>
      <c r="K150" s="96">
        <f>'2022_9bis_Mois-Maand'!K150+'2022_9ter_Mois-Maand '!K150</f>
        <v>0</v>
      </c>
      <c r="L150" s="96">
        <f>'2022_9bis_Mois-Maand'!L150+'2022_9ter_Mois-Maand '!L150</f>
        <v>0</v>
      </c>
      <c r="M150" s="40"/>
      <c r="N150" s="40"/>
      <c r="O150" s="97">
        <f t="shared" si="2"/>
        <v>0</v>
      </c>
      <c r="P150" s="10"/>
      <c r="Q150" s="60" t="s">
        <v>747</v>
      </c>
      <c r="R150" s="61" t="s">
        <v>485</v>
      </c>
      <c r="S150" s="62" t="s">
        <v>748</v>
      </c>
    </row>
    <row r="151" spans="1:19" ht="15" customHeight="1" x14ac:dyDescent="0.2">
      <c r="A151" s="118" t="s">
        <v>786</v>
      </c>
      <c r="B151" s="119" t="s">
        <v>341</v>
      </c>
      <c r="C151" s="96">
        <f>'2022_9bis_Mois-Maand'!C151+'2022_9ter_Mois-Maand '!C151</f>
        <v>0</v>
      </c>
      <c r="D151" s="96">
        <f>'2022_9bis_Mois-Maand'!D151+'2022_9ter_Mois-Maand '!D151</f>
        <v>0</v>
      </c>
      <c r="E151" s="96">
        <f>'2022_9bis_Mois-Maand'!E151+'2022_9ter_Mois-Maand '!E151</f>
        <v>0</v>
      </c>
      <c r="F151" s="96">
        <f>'2022_9bis_Mois-Maand'!F151+'2022_9ter_Mois-Maand '!F151</f>
        <v>0</v>
      </c>
      <c r="G151" s="96">
        <f>'2022_9bis_Mois-Maand'!G151+'2022_9ter_Mois-Maand '!G151</f>
        <v>0</v>
      </c>
      <c r="H151" s="96">
        <f>'2022_9bis_Mois-Maand'!H151+'2022_9ter_Mois-Maand '!H151</f>
        <v>0</v>
      </c>
      <c r="I151" s="96">
        <f>'2022_9bis_Mois-Maand'!I151+'2022_9ter_Mois-Maand '!I151</f>
        <v>0</v>
      </c>
      <c r="J151" s="96">
        <f>'2022_9bis_Mois-Maand'!J151+'2022_9ter_Mois-Maand '!J151</f>
        <v>0</v>
      </c>
      <c r="K151" s="96">
        <f>'2022_9bis_Mois-Maand'!K151+'2022_9ter_Mois-Maand '!K151</f>
        <v>0</v>
      </c>
      <c r="L151" s="96">
        <f>'2022_9bis_Mois-Maand'!L151+'2022_9ter_Mois-Maand '!L151</f>
        <v>0</v>
      </c>
      <c r="M151" s="40"/>
      <c r="N151" s="40"/>
      <c r="O151" s="97">
        <f t="shared" si="2"/>
        <v>0</v>
      </c>
      <c r="P151" s="10"/>
      <c r="Q151" s="60" t="s">
        <v>749</v>
      </c>
      <c r="R151" s="61" t="s">
        <v>340</v>
      </c>
      <c r="S151" s="62" t="s">
        <v>750</v>
      </c>
    </row>
    <row r="152" spans="1:19" ht="15" customHeight="1" x14ac:dyDescent="0.2">
      <c r="A152" s="118" t="s">
        <v>342</v>
      </c>
      <c r="B152" s="119" t="s">
        <v>344</v>
      </c>
      <c r="C152" s="96">
        <f>'2022_9bis_Mois-Maand'!C152+'2022_9ter_Mois-Maand '!C152</f>
        <v>0</v>
      </c>
      <c r="D152" s="96">
        <f>'2022_9bis_Mois-Maand'!D152+'2022_9ter_Mois-Maand '!D152</f>
        <v>0</v>
      </c>
      <c r="E152" s="96">
        <f>'2022_9bis_Mois-Maand'!E152+'2022_9ter_Mois-Maand '!E152</f>
        <v>0</v>
      </c>
      <c r="F152" s="96">
        <f>'2022_9bis_Mois-Maand'!F152+'2022_9ter_Mois-Maand '!F152</f>
        <v>0</v>
      </c>
      <c r="G152" s="96">
        <f>'2022_9bis_Mois-Maand'!G152+'2022_9ter_Mois-Maand '!G152</f>
        <v>0</v>
      </c>
      <c r="H152" s="96">
        <f>'2022_9bis_Mois-Maand'!H152+'2022_9ter_Mois-Maand '!H152</f>
        <v>0</v>
      </c>
      <c r="I152" s="96">
        <f>'2022_9bis_Mois-Maand'!I152+'2022_9ter_Mois-Maand '!I152</f>
        <v>0</v>
      </c>
      <c r="J152" s="96">
        <f>'2022_9bis_Mois-Maand'!J152+'2022_9ter_Mois-Maand '!J152</f>
        <v>0</v>
      </c>
      <c r="K152" s="96">
        <f>'2022_9bis_Mois-Maand'!K152+'2022_9ter_Mois-Maand '!K152</f>
        <v>0</v>
      </c>
      <c r="L152" s="96">
        <f>'2022_9bis_Mois-Maand'!L152+'2022_9ter_Mois-Maand '!L152</f>
        <v>0</v>
      </c>
      <c r="M152" s="40"/>
      <c r="N152" s="40"/>
      <c r="O152" s="97">
        <f t="shared" si="2"/>
        <v>0</v>
      </c>
      <c r="P152" s="10"/>
      <c r="Q152" s="60" t="s">
        <v>700</v>
      </c>
      <c r="R152" s="61" t="s">
        <v>343</v>
      </c>
      <c r="S152" s="62" t="s">
        <v>343</v>
      </c>
    </row>
    <row r="153" spans="1:19" ht="15" customHeight="1" x14ac:dyDescent="0.2">
      <c r="A153" s="118" t="s">
        <v>326</v>
      </c>
      <c r="B153" s="119" t="s">
        <v>328</v>
      </c>
      <c r="C153" s="96">
        <f>'2022_9bis_Mois-Maand'!C153+'2022_9ter_Mois-Maand '!C153</f>
        <v>0</v>
      </c>
      <c r="D153" s="96">
        <f>'2022_9bis_Mois-Maand'!D153+'2022_9ter_Mois-Maand '!D153</f>
        <v>0</v>
      </c>
      <c r="E153" s="96">
        <f>'2022_9bis_Mois-Maand'!E153+'2022_9ter_Mois-Maand '!E153</f>
        <v>3</v>
      </c>
      <c r="F153" s="96">
        <f>'2022_9bis_Mois-Maand'!F153+'2022_9ter_Mois-Maand '!F153</f>
        <v>0</v>
      </c>
      <c r="G153" s="96">
        <f>'2022_9bis_Mois-Maand'!G153+'2022_9ter_Mois-Maand '!G153</f>
        <v>0</v>
      </c>
      <c r="H153" s="96">
        <f>'2022_9bis_Mois-Maand'!H153+'2022_9ter_Mois-Maand '!H153</f>
        <v>0</v>
      </c>
      <c r="I153" s="96">
        <f>'2022_9bis_Mois-Maand'!I153+'2022_9ter_Mois-Maand '!I153</f>
        <v>0</v>
      </c>
      <c r="J153" s="96">
        <f>'2022_9bis_Mois-Maand'!J153+'2022_9ter_Mois-Maand '!J153</f>
        <v>0</v>
      </c>
      <c r="K153" s="96">
        <f>'2022_9bis_Mois-Maand'!K153+'2022_9ter_Mois-Maand '!K153</f>
        <v>2</v>
      </c>
      <c r="L153" s="96">
        <f>'2022_9bis_Mois-Maand'!L153+'2022_9ter_Mois-Maand '!L153</f>
        <v>1</v>
      </c>
      <c r="M153" s="40"/>
      <c r="N153" s="40"/>
      <c r="O153" s="97">
        <f t="shared" si="2"/>
        <v>6</v>
      </c>
      <c r="P153" s="10"/>
      <c r="Q153" s="60" t="s">
        <v>699</v>
      </c>
      <c r="R153" s="61" t="s">
        <v>326</v>
      </c>
      <c r="S153" s="62" t="s">
        <v>327</v>
      </c>
    </row>
    <row r="154" spans="1:19" ht="15" customHeight="1" x14ac:dyDescent="0.2">
      <c r="A154" s="94" t="s">
        <v>751</v>
      </c>
      <c r="B154" s="95" t="s">
        <v>346</v>
      </c>
      <c r="C154" s="96">
        <f>'2022_9bis_Mois-Maand'!C154+'2022_9ter_Mois-Maand '!C154</f>
        <v>0</v>
      </c>
      <c r="D154" s="96">
        <f>'2022_9bis_Mois-Maand'!D154+'2022_9ter_Mois-Maand '!D154</f>
        <v>0</v>
      </c>
      <c r="E154" s="96">
        <f>'2022_9bis_Mois-Maand'!E154+'2022_9ter_Mois-Maand '!E154</f>
        <v>0</v>
      </c>
      <c r="F154" s="96">
        <f>'2022_9bis_Mois-Maand'!F154+'2022_9ter_Mois-Maand '!F154</f>
        <v>0</v>
      </c>
      <c r="G154" s="96">
        <f>'2022_9bis_Mois-Maand'!G154+'2022_9ter_Mois-Maand '!G154</f>
        <v>0</v>
      </c>
      <c r="H154" s="96">
        <f>'2022_9bis_Mois-Maand'!H154+'2022_9ter_Mois-Maand '!H154</f>
        <v>0</v>
      </c>
      <c r="I154" s="96">
        <f>'2022_9bis_Mois-Maand'!I154+'2022_9ter_Mois-Maand '!I154</f>
        <v>0</v>
      </c>
      <c r="J154" s="96">
        <f>'2022_9bis_Mois-Maand'!J154+'2022_9ter_Mois-Maand '!J154</f>
        <v>0</v>
      </c>
      <c r="K154" s="96">
        <f>'2022_9bis_Mois-Maand'!K154+'2022_9ter_Mois-Maand '!K154</f>
        <v>0</v>
      </c>
      <c r="L154" s="96">
        <f>'2022_9bis_Mois-Maand'!L154+'2022_9ter_Mois-Maand '!L154</f>
        <v>0</v>
      </c>
      <c r="M154" s="40"/>
      <c r="N154" s="40"/>
      <c r="O154" s="97">
        <f t="shared" si="2"/>
        <v>0</v>
      </c>
      <c r="P154" s="10"/>
      <c r="Q154" s="60" t="s">
        <v>345</v>
      </c>
      <c r="R154" s="61" t="s">
        <v>345</v>
      </c>
      <c r="S154" s="62" t="s">
        <v>751</v>
      </c>
    </row>
    <row r="155" spans="1:19" ht="15" customHeight="1" x14ac:dyDescent="0.2">
      <c r="A155" s="118" t="s">
        <v>347</v>
      </c>
      <c r="B155" s="119" t="s">
        <v>350</v>
      </c>
      <c r="C155" s="96">
        <f>'2022_9bis_Mois-Maand'!C155+'2022_9ter_Mois-Maand '!C155</f>
        <v>0</v>
      </c>
      <c r="D155" s="96">
        <f>'2022_9bis_Mois-Maand'!D155+'2022_9ter_Mois-Maand '!D155</f>
        <v>0</v>
      </c>
      <c r="E155" s="96">
        <f>'2022_9bis_Mois-Maand'!E155+'2022_9ter_Mois-Maand '!E155</f>
        <v>0</v>
      </c>
      <c r="F155" s="96">
        <f>'2022_9bis_Mois-Maand'!F155+'2022_9ter_Mois-Maand '!F155</f>
        <v>0</v>
      </c>
      <c r="G155" s="96">
        <f>'2022_9bis_Mois-Maand'!G155+'2022_9ter_Mois-Maand '!G155</f>
        <v>1</v>
      </c>
      <c r="H155" s="96">
        <f>'2022_9bis_Mois-Maand'!H155+'2022_9ter_Mois-Maand '!H155</f>
        <v>6</v>
      </c>
      <c r="I155" s="96">
        <f>'2022_9bis_Mois-Maand'!I155+'2022_9ter_Mois-Maand '!I155</f>
        <v>2</v>
      </c>
      <c r="J155" s="96">
        <f>'2022_9bis_Mois-Maand'!J155+'2022_9ter_Mois-Maand '!J155</f>
        <v>4</v>
      </c>
      <c r="K155" s="96">
        <f>'2022_9bis_Mois-Maand'!K155+'2022_9ter_Mois-Maand '!K155</f>
        <v>5</v>
      </c>
      <c r="L155" s="96">
        <f>'2022_9bis_Mois-Maand'!L155+'2022_9ter_Mois-Maand '!L155</f>
        <v>0</v>
      </c>
      <c r="M155" s="40"/>
      <c r="N155" s="40"/>
      <c r="O155" s="97">
        <f t="shared" si="2"/>
        <v>18</v>
      </c>
      <c r="P155" s="10"/>
      <c r="Q155" s="60" t="s">
        <v>348</v>
      </c>
      <c r="R155" s="61" t="s">
        <v>348</v>
      </c>
      <c r="S155" s="62" t="s">
        <v>349</v>
      </c>
    </row>
    <row r="156" spans="1:19" ht="15" customHeight="1" x14ac:dyDescent="0.2">
      <c r="A156" s="94" t="s">
        <v>431</v>
      </c>
      <c r="B156" s="95" t="s">
        <v>433</v>
      </c>
      <c r="C156" s="96">
        <f>'2022_9bis_Mois-Maand'!C156+'2022_9ter_Mois-Maand '!C156</f>
        <v>0</v>
      </c>
      <c r="D156" s="96">
        <f>'2022_9bis_Mois-Maand'!D156+'2022_9ter_Mois-Maand '!D156</f>
        <v>0</v>
      </c>
      <c r="E156" s="96">
        <f>'2022_9bis_Mois-Maand'!E156+'2022_9ter_Mois-Maand '!E156</f>
        <v>0</v>
      </c>
      <c r="F156" s="96">
        <f>'2022_9bis_Mois-Maand'!F156+'2022_9ter_Mois-Maand '!F156</f>
        <v>0</v>
      </c>
      <c r="G156" s="96">
        <f>'2022_9bis_Mois-Maand'!G156+'2022_9ter_Mois-Maand '!G156</f>
        <v>0</v>
      </c>
      <c r="H156" s="96">
        <f>'2022_9bis_Mois-Maand'!H156+'2022_9ter_Mois-Maand '!H156</f>
        <v>0</v>
      </c>
      <c r="I156" s="96">
        <f>'2022_9bis_Mois-Maand'!I156+'2022_9ter_Mois-Maand '!I156</f>
        <v>0</v>
      </c>
      <c r="J156" s="96">
        <f>'2022_9bis_Mois-Maand'!J156+'2022_9ter_Mois-Maand '!J156</f>
        <v>0</v>
      </c>
      <c r="K156" s="96">
        <f>'2022_9bis_Mois-Maand'!K156+'2022_9ter_Mois-Maand '!K156</f>
        <v>0</v>
      </c>
      <c r="L156" s="96">
        <f>'2022_9bis_Mois-Maand'!L156+'2022_9ter_Mois-Maand '!L156</f>
        <v>0</v>
      </c>
      <c r="M156" s="40"/>
      <c r="N156" s="40"/>
      <c r="O156" s="97">
        <f t="shared" si="2"/>
        <v>0</v>
      </c>
      <c r="P156" s="10"/>
      <c r="Q156" s="60" t="s">
        <v>701</v>
      </c>
      <c r="R156" s="61" t="s">
        <v>432</v>
      </c>
      <c r="S156" s="62" t="s">
        <v>432</v>
      </c>
    </row>
    <row r="157" spans="1:19" ht="15" customHeight="1" x14ac:dyDescent="0.2">
      <c r="A157" s="94" t="s">
        <v>388</v>
      </c>
      <c r="B157" s="95" t="s">
        <v>391</v>
      </c>
      <c r="C157" s="96">
        <f>'2022_9bis_Mois-Maand'!C157+'2022_9ter_Mois-Maand '!C157</f>
        <v>0</v>
      </c>
      <c r="D157" s="96">
        <f>'2022_9bis_Mois-Maand'!D157+'2022_9ter_Mois-Maand '!D157</f>
        <v>0</v>
      </c>
      <c r="E157" s="96">
        <f>'2022_9bis_Mois-Maand'!E157+'2022_9ter_Mois-Maand '!E157</f>
        <v>0</v>
      </c>
      <c r="F157" s="96">
        <f>'2022_9bis_Mois-Maand'!F157+'2022_9ter_Mois-Maand '!F157</f>
        <v>0</v>
      </c>
      <c r="G157" s="96">
        <f>'2022_9bis_Mois-Maand'!G157+'2022_9ter_Mois-Maand '!G157</f>
        <v>0</v>
      </c>
      <c r="H157" s="96">
        <f>'2022_9bis_Mois-Maand'!H157+'2022_9ter_Mois-Maand '!H157</f>
        <v>0</v>
      </c>
      <c r="I157" s="96">
        <f>'2022_9bis_Mois-Maand'!I157+'2022_9ter_Mois-Maand '!I157</f>
        <v>0</v>
      </c>
      <c r="J157" s="96">
        <f>'2022_9bis_Mois-Maand'!J157+'2022_9ter_Mois-Maand '!J157</f>
        <v>0</v>
      </c>
      <c r="K157" s="96">
        <f>'2022_9bis_Mois-Maand'!K157+'2022_9ter_Mois-Maand '!K157</f>
        <v>0</v>
      </c>
      <c r="L157" s="96">
        <f>'2022_9bis_Mois-Maand'!L157+'2022_9ter_Mois-Maand '!L157</f>
        <v>0</v>
      </c>
      <c r="M157" s="40"/>
      <c r="N157" s="40"/>
      <c r="O157" s="97">
        <f t="shared" si="2"/>
        <v>0</v>
      </c>
      <c r="P157" s="10"/>
      <c r="Q157" s="60" t="s">
        <v>389</v>
      </c>
      <c r="R157" s="61" t="s">
        <v>390</v>
      </c>
      <c r="S157" s="62" t="s">
        <v>388</v>
      </c>
    </row>
    <row r="158" spans="1:19" ht="15" customHeight="1" x14ac:dyDescent="0.2">
      <c r="A158" s="94" t="s">
        <v>413</v>
      </c>
      <c r="B158" s="95" t="s">
        <v>417</v>
      </c>
      <c r="C158" s="96">
        <f>'2022_9bis_Mois-Maand'!C158+'2022_9ter_Mois-Maand '!C158</f>
        <v>2</v>
      </c>
      <c r="D158" s="96">
        <f>'2022_9bis_Mois-Maand'!D158+'2022_9ter_Mois-Maand '!D158</f>
        <v>2</v>
      </c>
      <c r="E158" s="96">
        <f>'2022_9bis_Mois-Maand'!E158+'2022_9ter_Mois-Maand '!E158</f>
        <v>3</v>
      </c>
      <c r="F158" s="96">
        <f>'2022_9bis_Mois-Maand'!F158+'2022_9ter_Mois-Maand '!F158</f>
        <v>7</v>
      </c>
      <c r="G158" s="96">
        <f>'2022_9bis_Mois-Maand'!G158+'2022_9ter_Mois-Maand '!G158</f>
        <v>0</v>
      </c>
      <c r="H158" s="96">
        <f>'2022_9bis_Mois-Maand'!H158+'2022_9ter_Mois-Maand '!H158</f>
        <v>5</v>
      </c>
      <c r="I158" s="96">
        <f>'2022_9bis_Mois-Maand'!I158+'2022_9ter_Mois-Maand '!I158</f>
        <v>0</v>
      </c>
      <c r="J158" s="96">
        <f>'2022_9bis_Mois-Maand'!J158+'2022_9ter_Mois-Maand '!J158</f>
        <v>4</v>
      </c>
      <c r="K158" s="96">
        <f>'2022_9bis_Mois-Maand'!K158+'2022_9ter_Mois-Maand '!K158</f>
        <v>3</v>
      </c>
      <c r="L158" s="96">
        <f>'2022_9bis_Mois-Maand'!L158+'2022_9ter_Mois-Maand '!L158</f>
        <v>1</v>
      </c>
      <c r="M158" s="40"/>
      <c r="N158" s="40"/>
      <c r="O158" s="97">
        <f t="shared" si="2"/>
        <v>27</v>
      </c>
      <c r="P158" s="10"/>
      <c r="Q158" s="60" t="s">
        <v>414</v>
      </c>
      <c r="R158" s="61" t="s">
        <v>415</v>
      </c>
      <c r="S158" s="62" t="s">
        <v>416</v>
      </c>
    </row>
    <row r="159" spans="1:19" ht="15" customHeight="1" x14ac:dyDescent="0.2">
      <c r="A159" s="94" t="s">
        <v>409</v>
      </c>
      <c r="B159" s="95" t="s">
        <v>410</v>
      </c>
      <c r="C159" s="96">
        <f>'2022_9bis_Mois-Maand'!C159+'2022_9ter_Mois-Maand '!C159</f>
        <v>0</v>
      </c>
      <c r="D159" s="96">
        <f>'2022_9bis_Mois-Maand'!D159+'2022_9ter_Mois-Maand '!D159</f>
        <v>0</v>
      </c>
      <c r="E159" s="96">
        <f>'2022_9bis_Mois-Maand'!E159+'2022_9ter_Mois-Maand '!E159</f>
        <v>0</v>
      </c>
      <c r="F159" s="96">
        <f>'2022_9bis_Mois-Maand'!F159+'2022_9ter_Mois-Maand '!F159</f>
        <v>0</v>
      </c>
      <c r="G159" s="96">
        <f>'2022_9bis_Mois-Maand'!G159+'2022_9ter_Mois-Maand '!G159</f>
        <v>0</v>
      </c>
      <c r="H159" s="96">
        <f>'2022_9bis_Mois-Maand'!H159+'2022_9ter_Mois-Maand '!H159</f>
        <v>0</v>
      </c>
      <c r="I159" s="96">
        <f>'2022_9bis_Mois-Maand'!I159+'2022_9ter_Mois-Maand '!I159</f>
        <v>0</v>
      </c>
      <c r="J159" s="96">
        <f>'2022_9bis_Mois-Maand'!J159+'2022_9ter_Mois-Maand '!J159</f>
        <v>0</v>
      </c>
      <c r="K159" s="96">
        <f>'2022_9bis_Mois-Maand'!K159+'2022_9ter_Mois-Maand '!K159</f>
        <v>0</v>
      </c>
      <c r="L159" s="96">
        <f>'2022_9bis_Mois-Maand'!L159+'2022_9ter_Mois-Maand '!L159</f>
        <v>0</v>
      </c>
      <c r="M159" s="40"/>
      <c r="N159" s="40"/>
      <c r="O159" s="97">
        <f t="shared" si="2"/>
        <v>0</v>
      </c>
      <c r="P159" s="10"/>
      <c r="Q159" s="60" t="s">
        <v>409</v>
      </c>
      <c r="R159" s="61" t="s">
        <v>409</v>
      </c>
      <c r="S159" s="62" t="s">
        <v>409</v>
      </c>
    </row>
    <row r="160" spans="1:19" ht="15" customHeight="1" x14ac:dyDescent="0.2">
      <c r="A160" s="94" t="s">
        <v>453</v>
      </c>
      <c r="B160" s="95" t="s">
        <v>455</v>
      </c>
      <c r="C160" s="96">
        <f>'2022_9bis_Mois-Maand'!C160+'2022_9ter_Mois-Maand '!C160</f>
        <v>1</v>
      </c>
      <c r="D160" s="96">
        <f>'2022_9bis_Mois-Maand'!D160+'2022_9ter_Mois-Maand '!D160</f>
        <v>0</v>
      </c>
      <c r="E160" s="96">
        <f>'2022_9bis_Mois-Maand'!E160+'2022_9ter_Mois-Maand '!E160</f>
        <v>0</v>
      </c>
      <c r="F160" s="96">
        <f>'2022_9bis_Mois-Maand'!F160+'2022_9ter_Mois-Maand '!F160</f>
        <v>0</v>
      </c>
      <c r="G160" s="96">
        <f>'2022_9bis_Mois-Maand'!G160+'2022_9ter_Mois-Maand '!G160</f>
        <v>3</v>
      </c>
      <c r="H160" s="96">
        <f>'2022_9bis_Mois-Maand'!H160+'2022_9ter_Mois-Maand '!H160</f>
        <v>7</v>
      </c>
      <c r="I160" s="96">
        <f>'2022_9bis_Mois-Maand'!I160+'2022_9ter_Mois-Maand '!I160</f>
        <v>1</v>
      </c>
      <c r="J160" s="96">
        <f>'2022_9bis_Mois-Maand'!J160+'2022_9ter_Mois-Maand '!J160</f>
        <v>0</v>
      </c>
      <c r="K160" s="96">
        <f>'2022_9bis_Mois-Maand'!K160+'2022_9ter_Mois-Maand '!K160</f>
        <v>5</v>
      </c>
      <c r="L160" s="96">
        <f>'2022_9bis_Mois-Maand'!L160+'2022_9ter_Mois-Maand '!L160</f>
        <v>0</v>
      </c>
      <c r="M160" s="40"/>
      <c r="N160" s="40"/>
      <c r="O160" s="97">
        <f t="shared" si="2"/>
        <v>17</v>
      </c>
      <c r="P160" s="10"/>
      <c r="Q160" s="60" t="s">
        <v>454</v>
      </c>
      <c r="R160" s="61" t="s">
        <v>454</v>
      </c>
      <c r="S160" s="62" t="s">
        <v>454</v>
      </c>
    </row>
    <row r="161" spans="1:19" ht="15" customHeight="1" x14ac:dyDescent="0.2">
      <c r="A161" s="118" t="s">
        <v>462</v>
      </c>
      <c r="B161" s="119" t="s">
        <v>463</v>
      </c>
      <c r="C161" s="96">
        <f>'2022_9bis_Mois-Maand'!C161+'2022_9ter_Mois-Maand '!C161</f>
        <v>0</v>
      </c>
      <c r="D161" s="96">
        <f>'2022_9bis_Mois-Maand'!D161+'2022_9ter_Mois-Maand '!D161</f>
        <v>0</v>
      </c>
      <c r="E161" s="96">
        <f>'2022_9bis_Mois-Maand'!E161+'2022_9ter_Mois-Maand '!E161</f>
        <v>0</v>
      </c>
      <c r="F161" s="96">
        <f>'2022_9bis_Mois-Maand'!F161+'2022_9ter_Mois-Maand '!F161</f>
        <v>0</v>
      </c>
      <c r="G161" s="96">
        <f>'2022_9bis_Mois-Maand'!G161+'2022_9ter_Mois-Maand '!G161</f>
        <v>0</v>
      </c>
      <c r="H161" s="96">
        <f>'2022_9bis_Mois-Maand'!H161+'2022_9ter_Mois-Maand '!H161</f>
        <v>0</v>
      </c>
      <c r="I161" s="96">
        <f>'2022_9bis_Mois-Maand'!I161+'2022_9ter_Mois-Maand '!I161</f>
        <v>0</v>
      </c>
      <c r="J161" s="96">
        <f>'2022_9bis_Mois-Maand'!J161+'2022_9ter_Mois-Maand '!J161</f>
        <v>0</v>
      </c>
      <c r="K161" s="96">
        <f>'2022_9bis_Mois-Maand'!K161+'2022_9ter_Mois-Maand '!K161</f>
        <v>0</v>
      </c>
      <c r="L161" s="96">
        <f>'2022_9bis_Mois-Maand'!L161+'2022_9ter_Mois-Maand '!L161</f>
        <v>0</v>
      </c>
      <c r="M161" s="40"/>
      <c r="N161" s="40"/>
      <c r="O161" s="97">
        <f t="shared" si="2"/>
        <v>0</v>
      </c>
      <c r="P161" s="10"/>
      <c r="Q161" s="60" t="s">
        <v>462</v>
      </c>
      <c r="R161" s="61" t="s">
        <v>462</v>
      </c>
      <c r="S161" s="62" t="s">
        <v>462</v>
      </c>
    </row>
    <row r="162" spans="1:19" ht="15" customHeight="1" x14ac:dyDescent="0.2">
      <c r="A162" s="94" t="s">
        <v>464</v>
      </c>
      <c r="B162" s="95" t="s">
        <v>465</v>
      </c>
      <c r="C162" s="96">
        <f>'2022_9bis_Mois-Maand'!C162+'2022_9ter_Mois-Maand '!C162</f>
        <v>3</v>
      </c>
      <c r="D162" s="96">
        <f>'2022_9bis_Mois-Maand'!D162+'2022_9ter_Mois-Maand '!D162</f>
        <v>2</v>
      </c>
      <c r="E162" s="96">
        <f>'2022_9bis_Mois-Maand'!E162+'2022_9ter_Mois-Maand '!E162</f>
        <v>4</v>
      </c>
      <c r="F162" s="96">
        <f>'2022_9bis_Mois-Maand'!F162+'2022_9ter_Mois-Maand '!F162</f>
        <v>2</v>
      </c>
      <c r="G162" s="96">
        <f>'2022_9bis_Mois-Maand'!G162+'2022_9ter_Mois-Maand '!G162</f>
        <v>2</v>
      </c>
      <c r="H162" s="96">
        <f>'2022_9bis_Mois-Maand'!H162+'2022_9ter_Mois-Maand '!H162</f>
        <v>7</v>
      </c>
      <c r="I162" s="96">
        <f>'2022_9bis_Mois-Maand'!I162+'2022_9ter_Mois-Maand '!I162</f>
        <v>1</v>
      </c>
      <c r="J162" s="96">
        <f>'2022_9bis_Mois-Maand'!J162+'2022_9ter_Mois-Maand '!J162</f>
        <v>5</v>
      </c>
      <c r="K162" s="96">
        <f>'2022_9bis_Mois-Maand'!K162+'2022_9ter_Mois-Maand '!K162</f>
        <v>8</v>
      </c>
      <c r="L162" s="96">
        <f>'2022_9bis_Mois-Maand'!L162+'2022_9ter_Mois-Maand '!L162</f>
        <v>3</v>
      </c>
      <c r="M162" s="40"/>
      <c r="N162" s="40"/>
      <c r="O162" s="97">
        <f t="shared" si="2"/>
        <v>37</v>
      </c>
      <c r="P162" s="10"/>
      <c r="Q162" s="60" t="s">
        <v>464</v>
      </c>
      <c r="R162" s="61" t="s">
        <v>464</v>
      </c>
      <c r="S162" s="62" t="s">
        <v>464</v>
      </c>
    </row>
    <row r="163" spans="1:19" ht="15" customHeight="1" x14ac:dyDescent="0.2">
      <c r="A163" s="118" t="s">
        <v>471</v>
      </c>
      <c r="B163" s="119" t="s">
        <v>474</v>
      </c>
      <c r="C163" s="96">
        <f>'2022_9bis_Mois-Maand'!C163+'2022_9ter_Mois-Maand '!C163</f>
        <v>0</v>
      </c>
      <c r="D163" s="96">
        <f>'2022_9bis_Mois-Maand'!D163+'2022_9ter_Mois-Maand '!D163</f>
        <v>0</v>
      </c>
      <c r="E163" s="96">
        <f>'2022_9bis_Mois-Maand'!E163+'2022_9ter_Mois-Maand '!E163</f>
        <v>5</v>
      </c>
      <c r="F163" s="96">
        <f>'2022_9bis_Mois-Maand'!F163+'2022_9ter_Mois-Maand '!F163</f>
        <v>1</v>
      </c>
      <c r="G163" s="96">
        <f>'2022_9bis_Mois-Maand'!G163+'2022_9ter_Mois-Maand '!G163</f>
        <v>2</v>
      </c>
      <c r="H163" s="96">
        <f>'2022_9bis_Mois-Maand'!H163+'2022_9ter_Mois-Maand '!H163</f>
        <v>2</v>
      </c>
      <c r="I163" s="96">
        <f>'2022_9bis_Mois-Maand'!I163+'2022_9ter_Mois-Maand '!I163</f>
        <v>1</v>
      </c>
      <c r="J163" s="96">
        <f>'2022_9bis_Mois-Maand'!J163+'2022_9ter_Mois-Maand '!J163</f>
        <v>0</v>
      </c>
      <c r="K163" s="96">
        <f>'2022_9bis_Mois-Maand'!K163+'2022_9ter_Mois-Maand '!K163</f>
        <v>1</v>
      </c>
      <c r="L163" s="96">
        <f>'2022_9bis_Mois-Maand'!L163+'2022_9ter_Mois-Maand '!L163</f>
        <v>5</v>
      </c>
      <c r="M163" s="40"/>
      <c r="N163" s="40"/>
      <c r="O163" s="97">
        <f t="shared" si="2"/>
        <v>17</v>
      </c>
      <c r="P163" s="10"/>
      <c r="Q163" s="60" t="s">
        <v>472</v>
      </c>
      <c r="R163" s="61" t="s">
        <v>473</v>
      </c>
      <c r="S163" s="62" t="s">
        <v>471</v>
      </c>
    </row>
    <row r="164" spans="1:19" ht="15" customHeight="1" x14ac:dyDescent="0.2">
      <c r="A164" s="94" t="s">
        <v>494</v>
      </c>
      <c r="B164" s="95" t="s">
        <v>496</v>
      </c>
      <c r="C164" s="96">
        <f>'2022_9bis_Mois-Maand'!C164+'2022_9ter_Mois-Maand '!C164</f>
        <v>0</v>
      </c>
      <c r="D164" s="96">
        <f>'2022_9bis_Mois-Maand'!D164+'2022_9ter_Mois-Maand '!D164</f>
        <v>0</v>
      </c>
      <c r="E164" s="96">
        <f>'2022_9bis_Mois-Maand'!E164+'2022_9ter_Mois-Maand '!E164</f>
        <v>0</v>
      </c>
      <c r="F164" s="96">
        <f>'2022_9bis_Mois-Maand'!F164+'2022_9ter_Mois-Maand '!F164</f>
        <v>0</v>
      </c>
      <c r="G164" s="96">
        <f>'2022_9bis_Mois-Maand'!G164+'2022_9ter_Mois-Maand '!G164</f>
        <v>0</v>
      </c>
      <c r="H164" s="96">
        <f>'2022_9bis_Mois-Maand'!H164+'2022_9ter_Mois-Maand '!H164</f>
        <v>0</v>
      </c>
      <c r="I164" s="96">
        <f>'2022_9bis_Mois-Maand'!I164+'2022_9ter_Mois-Maand '!I164</f>
        <v>0</v>
      </c>
      <c r="J164" s="96">
        <f>'2022_9bis_Mois-Maand'!J164+'2022_9ter_Mois-Maand '!J164</f>
        <v>0</v>
      </c>
      <c r="K164" s="96">
        <f>'2022_9bis_Mois-Maand'!K164+'2022_9ter_Mois-Maand '!K164</f>
        <v>0</v>
      </c>
      <c r="L164" s="96">
        <f>'2022_9bis_Mois-Maand'!L164+'2022_9ter_Mois-Maand '!L164</f>
        <v>0</v>
      </c>
      <c r="M164" s="40"/>
      <c r="N164" s="40"/>
      <c r="O164" s="97">
        <f t="shared" si="2"/>
        <v>0</v>
      </c>
      <c r="P164" s="10"/>
      <c r="Q164" s="60" t="s">
        <v>494</v>
      </c>
      <c r="R164" s="61" t="s">
        <v>495</v>
      </c>
      <c r="S164" s="62" t="s">
        <v>494</v>
      </c>
    </row>
    <row r="165" spans="1:19" ht="15" customHeight="1" x14ac:dyDescent="0.2">
      <c r="A165" s="118" t="s">
        <v>787</v>
      </c>
      <c r="B165" s="119" t="s">
        <v>510</v>
      </c>
      <c r="C165" s="96">
        <f>'2022_9bis_Mois-Maand'!C165+'2022_9ter_Mois-Maand '!C165</f>
        <v>0</v>
      </c>
      <c r="D165" s="96">
        <f>'2022_9bis_Mois-Maand'!D165+'2022_9ter_Mois-Maand '!D165</f>
        <v>0</v>
      </c>
      <c r="E165" s="96">
        <f>'2022_9bis_Mois-Maand'!E165+'2022_9ter_Mois-Maand '!E165</f>
        <v>0</v>
      </c>
      <c r="F165" s="96">
        <f>'2022_9bis_Mois-Maand'!F165+'2022_9ter_Mois-Maand '!F165</f>
        <v>0</v>
      </c>
      <c r="G165" s="96">
        <f>'2022_9bis_Mois-Maand'!G165+'2022_9ter_Mois-Maand '!G165</f>
        <v>0</v>
      </c>
      <c r="H165" s="96">
        <f>'2022_9bis_Mois-Maand'!H165+'2022_9ter_Mois-Maand '!H165</f>
        <v>0</v>
      </c>
      <c r="I165" s="96">
        <f>'2022_9bis_Mois-Maand'!I165+'2022_9ter_Mois-Maand '!I165</f>
        <v>0</v>
      </c>
      <c r="J165" s="96">
        <f>'2022_9bis_Mois-Maand'!J165+'2022_9ter_Mois-Maand '!J165</f>
        <v>0</v>
      </c>
      <c r="K165" s="96">
        <f>'2022_9bis_Mois-Maand'!K165+'2022_9ter_Mois-Maand '!K165</f>
        <v>0</v>
      </c>
      <c r="L165" s="96">
        <f>'2022_9bis_Mois-Maand'!L165+'2022_9ter_Mois-Maand '!L165</f>
        <v>1</v>
      </c>
      <c r="M165" s="40"/>
      <c r="N165" s="40"/>
      <c r="O165" s="97">
        <f t="shared" si="2"/>
        <v>1</v>
      </c>
      <c r="P165" s="10"/>
      <c r="Q165" s="60" t="s">
        <v>507</v>
      </c>
      <c r="R165" s="61" t="s">
        <v>508</v>
      </c>
      <c r="S165" s="62" t="s">
        <v>509</v>
      </c>
    </row>
    <row r="166" spans="1:19" ht="15" customHeight="1" x14ac:dyDescent="0.2">
      <c r="A166" s="118" t="s">
        <v>518</v>
      </c>
      <c r="B166" s="119" t="s">
        <v>521</v>
      </c>
      <c r="C166" s="96">
        <f>'2022_9bis_Mois-Maand'!C166+'2022_9ter_Mois-Maand '!C166</f>
        <v>0</v>
      </c>
      <c r="D166" s="96">
        <f>'2022_9bis_Mois-Maand'!D166+'2022_9ter_Mois-Maand '!D166</f>
        <v>0</v>
      </c>
      <c r="E166" s="96">
        <f>'2022_9bis_Mois-Maand'!E166+'2022_9ter_Mois-Maand '!E166</f>
        <v>0</v>
      </c>
      <c r="F166" s="96">
        <f>'2022_9bis_Mois-Maand'!F166+'2022_9ter_Mois-Maand '!F166</f>
        <v>0</v>
      </c>
      <c r="G166" s="96">
        <f>'2022_9bis_Mois-Maand'!G166+'2022_9ter_Mois-Maand '!G166</f>
        <v>0</v>
      </c>
      <c r="H166" s="96">
        <f>'2022_9bis_Mois-Maand'!H166+'2022_9ter_Mois-Maand '!H166</f>
        <v>0</v>
      </c>
      <c r="I166" s="96">
        <f>'2022_9bis_Mois-Maand'!I166+'2022_9ter_Mois-Maand '!I166</f>
        <v>0</v>
      </c>
      <c r="J166" s="96">
        <f>'2022_9bis_Mois-Maand'!J166+'2022_9ter_Mois-Maand '!J166</f>
        <v>0</v>
      </c>
      <c r="K166" s="96">
        <f>'2022_9bis_Mois-Maand'!K166+'2022_9ter_Mois-Maand '!K166</f>
        <v>0</v>
      </c>
      <c r="L166" s="96">
        <f>'2022_9bis_Mois-Maand'!L166+'2022_9ter_Mois-Maand '!L166</f>
        <v>0</v>
      </c>
      <c r="M166" s="40"/>
      <c r="N166" s="40"/>
      <c r="O166" s="97">
        <f t="shared" si="2"/>
        <v>0</v>
      </c>
      <c r="P166" s="10"/>
      <c r="Q166" s="60" t="s">
        <v>519</v>
      </c>
      <c r="R166" s="61" t="s">
        <v>520</v>
      </c>
      <c r="S166" s="62" t="s">
        <v>519</v>
      </c>
    </row>
    <row r="167" spans="1:19" ht="15" customHeight="1" x14ac:dyDescent="0.2">
      <c r="A167" s="94" t="s">
        <v>362</v>
      </c>
      <c r="B167" s="95" t="s">
        <v>363</v>
      </c>
      <c r="C167" s="96">
        <f>'2022_9bis_Mois-Maand'!C167+'2022_9ter_Mois-Maand '!C167</f>
        <v>2</v>
      </c>
      <c r="D167" s="96">
        <f>'2022_9bis_Mois-Maand'!D167+'2022_9ter_Mois-Maand '!D167</f>
        <v>0</v>
      </c>
      <c r="E167" s="96">
        <f>'2022_9bis_Mois-Maand'!E167+'2022_9ter_Mois-Maand '!E167</f>
        <v>1</v>
      </c>
      <c r="F167" s="96">
        <f>'2022_9bis_Mois-Maand'!F167+'2022_9ter_Mois-Maand '!F167</f>
        <v>0</v>
      </c>
      <c r="G167" s="96">
        <f>'2022_9bis_Mois-Maand'!G167+'2022_9ter_Mois-Maand '!G167</f>
        <v>1</v>
      </c>
      <c r="H167" s="96">
        <f>'2022_9bis_Mois-Maand'!H167+'2022_9ter_Mois-Maand '!H167</f>
        <v>3</v>
      </c>
      <c r="I167" s="96">
        <f>'2022_9bis_Mois-Maand'!I167+'2022_9ter_Mois-Maand '!I167</f>
        <v>2</v>
      </c>
      <c r="J167" s="96">
        <f>'2022_9bis_Mois-Maand'!J167+'2022_9ter_Mois-Maand '!J167</f>
        <v>0</v>
      </c>
      <c r="K167" s="96">
        <f>'2022_9bis_Mois-Maand'!K167+'2022_9ter_Mois-Maand '!K167</f>
        <v>0</v>
      </c>
      <c r="L167" s="96">
        <f>'2022_9bis_Mois-Maand'!L167+'2022_9ter_Mois-Maand '!L167</f>
        <v>0</v>
      </c>
      <c r="M167" s="40"/>
      <c r="N167" s="40"/>
      <c r="O167" s="97">
        <f t="shared" si="2"/>
        <v>9</v>
      </c>
      <c r="P167" s="10"/>
      <c r="Q167" s="60" t="s">
        <v>362</v>
      </c>
      <c r="R167" s="61" t="s">
        <v>362</v>
      </c>
      <c r="S167" s="62" t="s">
        <v>362</v>
      </c>
    </row>
    <row r="168" spans="1:19" ht="15" customHeight="1" x14ac:dyDescent="0.2">
      <c r="A168" s="118" t="s">
        <v>788</v>
      </c>
      <c r="B168" s="119" t="s">
        <v>570</v>
      </c>
      <c r="C168" s="96">
        <f>'2022_9bis_Mois-Maand'!C168+'2022_9ter_Mois-Maand '!C168</f>
        <v>2</v>
      </c>
      <c r="D168" s="96">
        <f>'2022_9bis_Mois-Maand'!D168+'2022_9ter_Mois-Maand '!D168</f>
        <v>0</v>
      </c>
      <c r="E168" s="96">
        <f>'2022_9bis_Mois-Maand'!E168+'2022_9ter_Mois-Maand '!E168</f>
        <v>9</v>
      </c>
      <c r="F168" s="96">
        <f>'2022_9bis_Mois-Maand'!F168+'2022_9ter_Mois-Maand '!F168</f>
        <v>7</v>
      </c>
      <c r="G168" s="96">
        <f>'2022_9bis_Mois-Maand'!G168+'2022_9ter_Mois-Maand '!G168</f>
        <v>1</v>
      </c>
      <c r="H168" s="96">
        <f>'2022_9bis_Mois-Maand'!H168+'2022_9ter_Mois-Maand '!H168</f>
        <v>6</v>
      </c>
      <c r="I168" s="96">
        <f>'2022_9bis_Mois-Maand'!I168+'2022_9ter_Mois-Maand '!I168</f>
        <v>0</v>
      </c>
      <c r="J168" s="96">
        <f>'2022_9bis_Mois-Maand'!J168+'2022_9ter_Mois-Maand '!J168</f>
        <v>13</v>
      </c>
      <c r="K168" s="96">
        <f>'2022_9bis_Mois-Maand'!K168+'2022_9ter_Mois-Maand '!K168</f>
        <v>11</v>
      </c>
      <c r="L168" s="96">
        <f>'2022_9bis_Mois-Maand'!L168+'2022_9ter_Mois-Maand '!L168</f>
        <v>1</v>
      </c>
      <c r="M168" s="40"/>
      <c r="N168" s="40"/>
      <c r="O168" s="97">
        <f t="shared" si="2"/>
        <v>50</v>
      </c>
      <c r="P168" s="10"/>
      <c r="Q168" s="60" t="s">
        <v>752</v>
      </c>
      <c r="R168" s="61" t="s">
        <v>569</v>
      </c>
      <c r="S168" s="62" t="s">
        <v>753</v>
      </c>
    </row>
    <row r="169" spans="1:19" ht="15" customHeight="1" x14ac:dyDescent="0.2">
      <c r="A169" s="118" t="s">
        <v>608</v>
      </c>
      <c r="B169" s="119" t="s">
        <v>609</v>
      </c>
      <c r="C169" s="96">
        <f>'2022_9bis_Mois-Maand'!C169+'2022_9ter_Mois-Maand '!C169</f>
        <v>0</v>
      </c>
      <c r="D169" s="96">
        <f>'2022_9bis_Mois-Maand'!D169+'2022_9ter_Mois-Maand '!D169</f>
        <v>0</v>
      </c>
      <c r="E169" s="96">
        <f>'2022_9bis_Mois-Maand'!E169+'2022_9ter_Mois-Maand '!E169</f>
        <v>0</v>
      </c>
      <c r="F169" s="96">
        <f>'2022_9bis_Mois-Maand'!F169+'2022_9ter_Mois-Maand '!F169</f>
        <v>0</v>
      </c>
      <c r="G169" s="96">
        <f>'2022_9bis_Mois-Maand'!G169+'2022_9ter_Mois-Maand '!G169</f>
        <v>0</v>
      </c>
      <c r="H169" s="96">
        <f>'2022_9bis_Mois-Maand'!H169+'2022_9ter_Mois-Maand '!H169</f>
        <v>0</v>
      </c>
      <c r="I169" s="96">
        <f>'2022_9bis_Mois-Maand'!I169+'2022_9ter_Mois-Maand '!I169</f>
        <v>0</v>
      </c>
      <c r="J169" s="96">
        <f>'2022_9bis_Mois-Maand'!J169+'2022_9ter_Mois-Maand '!J169</f>
        <v>0</v>
      </c>
      <c r="K169" s="96">
        <f>'2022_9bis_Mois-Maand'!K169+'2022_9ter_Mois-Maand '!K169</f>
        <v>0</v>
      </c>
      <c r="L169" s="96">
        <f>'2022_9bis_Mois-Maand'!L169+'2022_9ter_Mois-Maand '!L169</f>
        <v>0</v>
      </c>
      <c r="M169" s="40"/>
      <c r="N169" s="40"/>
      <c r="O169" s="97">
        <f t="shared" si="2"/>
        <v>0</v>
      </c>
      <c r="P169" s="10"/>
      <c r="Q169" s="60" t="s">
        <v>608</v>
      </c>
      <c r="R169" s="61" t="s">
        <v>608</v>
      </c>
      <c r="S169" s="62" t="s">
        <v>608</v>
      </c>
    </row>
    <row r="170" spans="1:19" ht="15" customHeight="1" x14ac:dyDescent="0.2">
      <c r="A170" s="94" t="s">
        <v>581</v>
      </c>
      <c r="B170" s="95" t="s">
        <v>584</v>
      </c>
      <c r="C170" s="96">
        <f>'2022_9bis_Mois-Maand'!C170+'2022_9ter_Mois-Maand '!C170</f>
        <v>0</v>
      </c>
      <c r="D170" s="96">
        <f>'2022_9bis_Mois-Maand'!D170+'2022_9ter_Mois-Maand '!D170</f>
        <v>0</v>
      </c>
      <c r="E170" s="96">
        <f>'2022_9bis_Mois-Maand'!E170+'2022_9ter_Mois-Maand '!E170</f>
        <v>0</v>
      </c>
      <c r="F170" s="96">
        <f>'2022_9bis_Mois-Maand'!F170+'2022_9ter_Mois-Maand '!F170</f>
        <v>0</v>
      </c>
      <c r="G170" s="96">
        <f>'2022_9bis_Mois-Maand'!G170+'2022_9ter_Mois-Maand '!G170</f>
        <v>0</v>
      </c>
      <c r="H170" s="96">
        <f>'2022_9bis_Mois-Maand'!H170+'2022_9ter_Mois-Maand '!H170</f>
        <v>0</v>
      </c>
      <c r="I170" s="96">
        <f>'2022_9bis_Mois-Maand'!I170+'2022_9ter_Mois-Maand '!I170</f>
        <v>0</v>
      </c>
      <c r="J170" s="96">
        <f>'2022_9bis_Mois-Maand'!J170+'2022_9ter_Mois-Maand '!J170</f>
        <v>0</v>
      </c>
      <c r="K170" s="96">
        <f>'2022_9bis_Mois-Maand'!K170+'2022_9ter_Mois-Maand '!K170</f>
        <v>0</v>
      </c>
      <c r="L170" s="96">
        <f>'2022_9bis_Mois-Maand'!L170+'2022_9ter_Mois-Maand '!L170</f>
        <v>0</v>
      </c>
      <c r="M170" s="40"/>
      <c r="N170" s="40"/>
      <c r="O170" s="97">
        <f t="shared" si="2"/>
        <v>0</v>
      </c>
      <c r="P170" s="10"/>
      <c r="Q170" s="60" t="s">
        <v>704</v>
      </c>
      <c r="R170" s="61" t="s">
        <v>582</v>
      </c>
      <c r="S170" s="62" t="s">
        <v>583</v>
      </c>
    </row>
    <row r="171" spans="1:19" ht="15" customHeight="1" x14ac:dyDescent="0.2">
      <c r="A171" s="94" t="s">
        <v>578</v>
      </c>
      <c r="B171" s="95" t="s">
        <v>580</v>
      </c>
      <c r="C171" s="96">
        <f>'2022_9bis_Mois-Maand'!C171+'2022_9ter_Mois-Maand '!C171</f>
        <v>0</v>
      </c>
      <c r="D171" s="96">
        <f>'2022_9bis_Mois-Maand'!D171+'2022_9ter_Mois-Maand '!D171</f>
        <v>0</v>
      </c>
      <c r="E171" s="96">
        <f>'2022_9bis_Mois-Maand'!E171+'2022_9ter_Mois-Maand '!E171</f>
        <v>0</v>
      </c>
      <c r="F171" s="96">
        <f>'2022_9bis_Mois-Maand'!F171+'2022_9ter_Mois-Maand '!F171</f>
        <v>0</v>
      </c>
      <c r="G171" s="96">
        <f>'2022_9bis_Mois-Maand'!G171+'2022_9ter_Mois-Maand '!G171</f>
        <v>0</v>
      </c>
      <c r="H171" s="96">
        <f>'2022_9bis_Mois-Maand'!H171+'2022_9ter_Mois-Maand '!H171</f>
        <v>0</v>
      </c>
      <c r="I171" s="96">
        <f>'2022_9bis_Mois-Maand'!I171+'2022_9ter_Mois-Maand '!I171</f>
        <v>0</v>
      </c>
      <c r="J171" s="96">
        <f>'2022_9bis_Mois-Maand'!J171+'2022_9ter_Mois-Maand '!J171</f>
        <v>0</v>
      </c>
      <c r="K171" s="96">
        <f>'2022_9bis_Mois-Maand'!K171+'2022_9ter_Mois-Maand '!K171</f>
        <v>1</v>
      </c>
      <c r="L171" s="96">
        <f>'2022_9bis_Mois-Maand'!L171+'2022_9ter_Mois-Maand '!L171</f>
        <v>0</v>
      </c>
      <c r="M171" s="40"/>
      <c r="N171" s="40"/>
      <c r="O171" s="97">
        <f t="shared" si="2"/>
        <v>1</v>
      </c>
      <c r="P171" s="10"/>
      <c r="Q171" s="60" t="s">
        <v>579</v>
      </c>
      <c r="R171" s="61" t="s">
        <v>579</v>
      </c>
      <c r="S171" s="62" t="s">
        <v>579</v>
      </c>
    </row>
    <row r="172" spans="1:19" ht="15" customHeight="1" x14ac:dyDescent="0.2">
      <c r="A172" s="94" t="s">
        <v>789</v>
      </c>
      <c r="B172" s="95" t="s">
        <v>586</v>
      </c>
      <c r="C172" s="96">
        <f>'2022_9bis_Mois-Maand'!C172+'2022_9ter_Mois-Maand '!C172</f>
        <v>0</v>
      </c>
      <c r="D172" s="96">
        <f>'2022_9bis_Mois-Maand'!D172+'2022_9ter_Mois-Maand '!D172</f>
        <v>0</v>
      </c>
      <c r="E172" s="96">
        <f>'2022_9bis_Mois-Maand'!E172+'2022_9ter_Mois-Maand '!E172</f>
        <v>0</v>
      </c>
      <c r="F172" s="96">
        <f>'2022_9bis_Mois-Maand'!F172+'2022_9ter_Mois-Maand '!F172</f>
        <v>0</v>
      </c>
      <c r="G172" s="96">
        <f>'2022_9bis_Mois-Maand'!G172+'2022_9ter_Mois-Maand '!G172</f>
        <v>0</v>
      </c>
      <c r="H172" s="96">
        <f>'2022_9bis_Mois-Maand'!H172+'2022_9ter_Mois-Maand '!H172</f>
        <v>0</v>
      </c>
      <c r="I172" s="96">
        <f>'2022_9bis_Mois-Maand'!I172+'2022_9ter_Mois-Maand '!I172</f>
        <v>0</v>
      </c>
      <c r="J172" s="96">
        <f>'2022_9bis_Mois-Maand'!J172+'2022_9ter_Mois-Maand '!J172</f>
        <v>0</v>
      </c>
      <c r="K172" s="96">
        <f>'2022_9bis_Mois-Maand'!K172+'2022_9ter_Mois-Maand '!K172</f>
        <v>0</v>
      </c>
      <c r="L172" s="96">
        <f>'2022_9bis_Mois-Maand'!L172+'2022_9ter_Mois-Maand '!L172</f>
        <v>0</v>
      </c>
      <c r="M172" s="40"/>
      <c r="N172" s="40"/>
      <c r="O172" s="97">
        <f t="shared" si="2"/>
        <v>0</v>
      </c>
      <c r="P172" s="10"/>
      <c r="Q172" s="60" t="s">
        <v>585</v>
      </c>
      <c r="R172" s="61" t="s">
        <v>585</v>
      </c>
      <c r="S172" s="62" t="s">
        <v>585</v>
      </c>
    </row>
    <row r="173" spans="1:19" ht="15" customHeight="1" x14ac:dyDescent="0.2">
      <c r="A173" s="118" t="s">
        <v>790</v>
      </c>
      <c r="B173" s="119" t="s">
        <v>16</v>
      </c>
      <c r="C173" s="96">
        <f>'2022_9bis_Mois-Maand'!C173+'2022_9ter_Mois-Maand '!C173</f>
        <v>0</v>
      </c>
      <c r="D173" s="96">
        <f>'2022_9bis_Mois-Maand'!D173+'2022_9ter_Mois-Maand '!D173</f>
        <v>0</v>
      </c>
      <c r="E173" s="96">
        <f>'2022_9bis_Mois-Maand'!E173+'2022_9ter_Mois-Maand '!E173</f>
        <v>0</v>
      </c>
      <c r="F173" s="96">
        <f>'2022_9bis_Mois-Maand'!F173+'2022_9ter_Mois-Maand '!F173</f>
        <v>0</v>
      </c>
      <c r="G173" s="96">
        <f>'2022_9bis_Mois-Maand'!G173+'2022_9ter_Mois-Maand '!G173</f>
        <v>0</v>
      </c>
      <c r="H173" s="96">
        <f>'2022_9bis_Mois-Maand'!H173+'2022_9ter_Mois-Maand '!H173</f>
        <v>0</v>
      </c>
      <c r="I173" s="96">
        <f>'2022_9bis_Mois-Maand'!I173+'2022_9ter_Mois-Maand '!I173</f>
        <v>0</v>
      </c>
      <c r="J173" s="96">
        <f>'2022_9bis_Mois-Maand'!J173+'2022_9ter_Mois-Maand '!J173</f>
        <v>0</v>
      </c>
      <c r="K173" s="96">
        <f>'2022_9bis_Mois-Maand'!K173+'2022_9ter_Mois-Maand '!K173</f>
        <v>0</v>
      </c>
      <c r="L173" s="96">
        <f>'2022_9bis_Mois-Maand'!L173+'2022_9ter_Mois-Maand '!L173</f>
        <v>0</v>
      </c>
      <c r="M173" s="40"/>
      <c r="N173" s="40"/>
      <c r="O173" s="97">
        <f t="shared" si="2"/>
        <v>0</v>
      </c>
      <c r="P173" s="10"/>
      <c r="Q173" s="60" t="s">
        <v>13</v>
      </c>
      <c r="R173" s="61" t="s">
        <v>14</v>
      </c>
      <c r="S173" s="62" t="s">
        <v>15</v>
      </c>
    </row>
    <row r="174" spans="1:19" ht="15" customHeight="1" x14ac:dyDescent="0.2">
      <c r="A174" s="94" t="s">
        <v>621</v>
      </c>
      <c r="B174" s="95" t="s">
        <v>625</v>
      </c>
      <c r="C174" s="96">
        <f>'2022_9bis_Mois-Maand'!C174+'2022_9ter_Mois-Maand '!C174</f>
        <v>0</v>
      </c>
      <c r="D174" s="96">
        <f>'2022_9bis_Mois-Maand'!D174+'2022_9ter_Mois-Maand '!D174</f>
        <v>0</v>
      </c>
      <c r="E174" s="96">
        <f>'2022_9bis_Mois-Maand'!E174+'2022_9ter_Mois-Maand '!E174</f>
        <v>0</v>
      </c>
      <c r="F174" s="96">
        <f>'2022_9bis_Mois-Maand'!F174+'2022_9ter_Mois-Maand '!F174</f>
        <v>0</v>
      </c>
      <c r="G174" s="96">
        <f>'2022_9bis_Mois-Maand'!G174+'2022_9ter_Mois-Maand '!G174</f>
        <v>0</v>
      </c>
      <c r="H174" s="96">
        <f>'2022_9bis_Mois-Maand'!H174+'2022_9ter_Mois-Maand '!H174</f>
        <v>0</v>
      </c>
      <c r="I174" s="96">
        <f>'2022_9bis_Mois-Maand'!I174+'2022_9ter_Mois-Maand '!I174</f>
        <v>0</v>
      </c>
      <c r="J174" s="96">
        <f>'2022_9bis_Mois-Maand'!J174+'2022_9ter_Mois-Maand '!J174</f>
        <v>1</v>
      </c>
      <c r="K174" s="96">
        <f>'2022_9bis_Mois-Maand'!K174+'2022_9ter_Mois-Maand '!K174</f>
        <v>1</v>
      </c>
      <c r="L174" s="96">
        <f>'2022_9bis_Mois-Maand'!L174+'2022_9ter_Mois-Maand '!L174</f>
        <v>0</v>
      </c>
      <c r="M174" s="40"/>
      <c r="N174" s="40"/>
      <c r="O174" s="97">
        <f t="shared" si="2"/>
        <v>2</v>
      </c>
      <c r="P174" s="10"/>
      <c r="Q174" s="60" t="s">
        <v>622</v>
      </c>
      <c r="R174" s="61" t="s">
        <v>623</v>
      </c>
      <c r="S174" s="62" t="s">
        <v>624</v>
      </c>
    </row>
    <row r="175" spans="1:19" ht="15" customHeight="1" x14ac:dyDescent="0.2">
      <c r="A175" s="118" t="s">
        <v>634</v>
      </c>
      <c r="B175" s="119" t="s">
        <v>635</v>
      </c>
      <c r="C175" s="96">
        <f>'2022_9bis_Mois-Maand'!C175+'2022_9ter_Mois-Maand '!C175</f>
        <v>0</v>
      </c>
      <c r="D175" s="96">
        <f>'2022_9bis_Mois-Maand'!D175+'2022_9ter_Mois-Maand '!D175</f>
        <v>0</v>
      </c>
      <c r="E175" s="96">
        <f>'2022_9bis_Mois-Maand'!E175+'2022_9ter_Mois-Maand '!E175</f>
        <v>0</v>
      </c>
      <c r="F175" s="96">
        <f>'2022_9bis_Mois-Maand'!F175+'2022_9ter_Mois-Maand '!F175</f>
        <v>1</v>
      </c>
      <c r="G175" s="96">
        <f>'2022_9bis_Mois-Maand'!G175+'2022_9ter_Mois-Maand '!G175</f>
        <v>0</v>
      </c>
      <c r="H175" s="96">
        <f>'2022_9bis_Mois-Maand'!H175+'2022_9ter_Mois-Maand '!H175</f>
        <v>0</v>
      </c>
      <c r="I175" s="96">
        <f>'2022_9bis_Mois-Maand'!I175+'2022_9ter_Mois-Maand '!I175</f>
        <v>0</v>
      </c>
      <c r="J175" s="96">
        <f>'2022_9bis_Mois-Maand'!J175+'2022_9ter_Mois-Maand '!J175</f>
        <v>0</v>
      </c>
      <c r="K175" s="96">
        <f>'2022_9bis_Mois-Maand'!K175+'2022_9ter_Mois-Maand '!K175</f>
        <v>0</v>
      </c>
      <c r="L175" s="96">
        <f>'2022_9bis_Mois-Maand'!L175+'2022_9ter_Mois-Maand '!L175</f>
        <v>1</v>
      </c>
      <c r="M175" s="40"/>
      <c r="N175" s="40"/>
      <c r="O175" s="97">
        <f t="shared" si="2"/>
        <v>2</v>
      </c>
      <c r="P175" s="10"/>
      <c r="Q175" s="60" t="s">
        <v>634</v>
      </c>
      <c r="R175" s="61" t="s">
        <v>634</v>
      </c>
      <c r="S175" s="62" t="s">
        <v>634</v>
      </c>
    </row>
    <row r="176" spans="1:19" ht="15" customHeight="1" x14ac:dyDescent="0.2">
      <c r="A176" s="118" t="s">
        <v>754</v>
      </c>
      <c r="B176" s="95" t="s">
        <v>493</v>
      </c>
      <c r="C176" s="96">
        <f>'2022_9bis_Mois-Maand'!C176+'2022_9ter_Mois-Maand '!C176</f>
        <v>2</v>
      </c>
      <c r="D176" s="96">
        <f>'2022_9bis_Mois-Maand'!D176+'2022_9ter_Mois-Maand '!D176</f>
        <v>7</v>
      </c>
      <c r="E176" s="96">
        <f>'2022_9bis_Mois-Maand'!E176+'2022_9ter_Mois-Maand '!E176</f>
        <v>1</v>
      </c>
      <c r="F176" s="96">
        <f>'2022_9bis_Mois-Maand'!F176+'2022_9ter_Mois-Maand '!F176</f>
        <v>2</v>
      </c>
      <c r="G176" s="96">
        <f>'2022_9bis_Mois-Maand'!G176+'2022_9ter_Mois-Maand '!G176</f>
        <v>0</v>
      </c>
      <c r="H176" s="96">
        <f>'2022_9bis_Mois-Maand'!H176+'2022_9ter_Mois-Maand '!H176</f>
        <v>2</v>
      </c>
      <c r="I176" s="96">
        <f>'2022_9bis_Mois-Maand'!I176+'2022_9ter_Mois-Maand '!I176</f>
        <v>1</v>
      </c>
      <c r="J176" s="96">
        <f>'2022_9bis_Mois-Maand'!J176+'2022_9ter_Mois-Maand '!J176</f>
        <v>3</v>
      </c>
      <c r="K176" s="96">
        <f>'2022_9bis_Mois-Maand'!K176+'2022_9ter_Mois-Maand '!K176</f>
        <v>0</v>
      </c>
      <c r="L176" s="96">
        <f>'2022_9bis_Mois-Maand'!L176+'2022_9ter_Mois-Maand '!L176</f>
        <v>0</v>
      </c>
      <c r="M176" s="40"/>
      <c r="N176" s="40"/>
      <c r="O176" s="97">
        <f t="shared" si="2"/>
        <v>18</v>
      </c>
      <c r="P176" s="10"/>
      <c r="Q176" s="60" t="s">
        <v>491</v>
      </c>
      <c r="R176" s="61" t="s">
        <v>492</v>
      </c>
      <c r="S176" s="62" t="s">
        <v>754</v>
      </c>
    </row>
    <row r="177" spans="1:19" ht="15" customHeight="1" thickBot="1" x14ac:dyDescent="0.25">
      <c r="A177" s="122" t="s">
        <v>791</v>
      </c>
      <c r="B177" s="123" t="s">
        <v>653</v>
      </c>
      <c r="C177" s="100">
        <f>'2022_9bis_Mois-Maand'!C177+'2022_9ter_Mois-Maand '!C177</f>
        <v>0</v>
      </c>
      <c r="D177" s="100">
        <f>'2022_9bis_Mois-Maand'!D177+'2022_9ter_Mois-Maand '!D177</f>
        <v>0</v>
      </c>
      <c r="E177" s="100">
        <f>'2022_9bis_Mois-Maand'!E177+'2022_9ter_Mois-Maand '!E177</f>
        <v>0</v>
      </c>
      <c r="F177" s="100">
        <f>'2022_9bis_Mois-Maand'!F177+'2022_9ter_Mois-Maand '!F177</f>
        <v>0</v>
      </c>
      <c r="G177" s="100">
        <f>'2022_9bis_Mois-Maand'!G177+'2022_9ter_Mois-Maand '!G177</f>
        <v>0</v>
      </c>
      <c r="H177" s="100">
        <f>'2022_9bis_Mois-Maand'!H177+'2022_9ter_Mois-Maand '!H177</f>
        <v>0</v>
      </c>
      <c r="I177" s="100">
        <f>'2022_9bis_Mois-Maand'!I177+'2022_9ter_Mois-Maand '!I177</f>
        <v>0</v>
      </c>
      <c r="J177" s="100">
        <f>'2022_9bis_Mois-Maand'!J177+'2022_9ter_Mois-Maand '!J177</f>
        <v>1</v>
      </c>
      <c r="K177" s="100">
        <f>'2022_9bis_Mois-Maand'!K177+'2022_9ter_Mois-Maand '!K177</f>
        <v>0</v>
      </c>
      <c r="L177" s="100">
        <f>'2022_9bis_Mois-Maand'!L177+'2022_9ter_Mois-Maand '!L177</f>
        <v>0</v>
      </c>
      <c r="M177" s="102"/>
      <c r="N177" s="102"/>
      <c r="O177" s="103">
        <f t="shared" si="2"/>
        <v>1</v>
      </c>
      <c r="P177" s="10"/>
      <c r="Q177" s="60" t="s">
        <v>651</v>
      </c>
      <c r="R177" s="61" t="s">
        <v>651</v>
      </c>
      <c r="S177" s="62" t="s">
        <v>652</v>
      </c>
    </row>
    <row r="178" spans="1:19" ht="15" customHeight="1" thickBot="1" x14ac:dyDescent="0.25">
      <c r="A178" s="84" t="s">
        <v>687</v>
      </c>
      <c r="B178" s="85" t="s">
        <v>677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10"/>
      <c r="Q178" s="60"/>
      <c r="R178" s="61"/>
      <c r="S178" s="62"/>
    </row>
    <row r="179" spans="1:19" ht="15" customHeight="1" x14ac:dyDescent="0.2">
      <c r="A179" s="116" t="s">
        <v>32</v>
      </c>
      <c r="B179" s="117" t="s">
        <v>36</v>
      </c>
      <c r="C179" s="90">
        <f>'2022_9bis_Mois-Maand'!C179+'2022_9ter_Mois-Maand '!C179</f>
        <v>0</v>
      </c>
      <c r="D179" s="90">
        <f>'2022_9bis_Mois-Maand'!D179+'2022_9ter_Mois-Maand '!D179</f>
        <v>0</v>
      </c>
      <c r="E179" s="90">
        <f>'2022_9bis_Mois-Maand'!E179+'2022_9ter_Mois-Maand '!E179</f>
        <v>0</v>
      </c>
      <c r="F179" s="90">
        <f>'2022_9bis_Mois-Maand'!F179+'2022_9ter_Mois-Maand '!F179</f>
        <v>0</v>
      </c>
      <c r="G179" s="90">
        <f>'2022_9bis_Mois-Maand'!G179+'2022_9ter_Mois-Maand '!G179</f>
        <v>0</v>
      </c>
      <c r="H179" s="90">
        <f>'2022_9bis_Mois-Maand'!H179+'2022_9ter_Mois-Maand '!H179</f>
        <v>0</v>
      </c>
      <c r="I179" s="90">
        <f>'2022_9bis_Mois-Maand'!I179+'2022_9ter_Mois-Maand '!I179</f>
        <v>0</v>
      </c>
      <c r="J179" s="90">
        <f>'2022_9bis_Mois-Maand'!J179+'2022_9ter_Mois-Maand '!J179</f>
        <v>0</v>
      </c>
      <c r="K179" s="90">
        <f>'2022_9bis_Mois-Maand'!K179+'2022_9ter_Mois-Maand '!K179</f>
        <v>0</v>
      </c>
      <c r="L179" s="90">
        <f>'2022_9bis_Mois-Maand'!L179+'2022_9ter_Mois-Maand '!L179</f>
        <v>1</v>
      </c>
      <c r="M179" s="92"/>
      <c r="N179" s="92"/>
      <c r="O179" s="93">
        <f t="shared" si="2"/>
        <v>1</v>
      </c>
      <c r="P179" s="10"/>
      <c r="Q179" s="60" t="s">
        <v>33</v>
      </c>
      <c r="R179" s="61" t="s">
        <v>34</v>
      </c>
      <c r="S179" s="62" t="s">
        <v>35</v>
      </c>
    </row>
    <row r="180" spans="1:19" ht="15" customHeight="1" x14ac:dyDescent="0.2">
      <c r="A180" s="118" t="s">
        <v>792</v>
      </c>
      <c r="B180" s="119" t="s">
        <v>133</v>
      </c>
      <c r="C180" s="96">
        <f>'2022_9bis_Mois-Maand'!C180+'2022_9ter_Mois-Maand '!C180</f>
        <v>0</v>
      </c>
      <c r="D180" s="96">
        <f>'2022_9bis_Mois-Maand'!D180+'2022_9ter_Mois-Maand '!D180</f>
        <v>0</v>
      </c>
      <c r="E180" s="96">
        <f>'2022_9bis_Mois-Maand'!E180+'2022_9ter_Mois-Maand '!E180</f>
        <v>0</v>
      </c>
      <c r="F180" s="96">
        <f>'2022_9bis_Mois-Maand'!F180+'2022_9ter_Mois-Maand '!F180</f>
        <v>0</v>
      </c>
      <c r="G180" s="96">
        <f>'2022_9bis_Mois-Maand'!G180+'2022_9ter_Mois-Maand '!G180</f>
        <v>0</v>
      </c>
      <c r="H180" s="96">
        <f>'2022_9bis_Mois-Maand'!H180+'2022_9ter_Mois-Maand '!H180</f>
        <v>0</v>
      </c>
      <c r="I180" s="96">
        <f>'2022_9bis_Mois-Maand'!I180+'2022_9ter_Mois-Maand '!I180</f>
        <v>0</v>
      </c>
      <c r="J180" s="96">
        <f>'2022_9bis_Mois-Maand'!J180+'2022_9ter_Mois-Maand '!J180</f>
        <v>0</v>
      </c>
      <c r="K180" s="96">
        <f>'2022_9bis_Mois-Maand'!K180+'2022_9ter_Mois-Maand '!K180</f>
        <v>0</v>
      </c>
      <c r="L180" s="96">
        <f>'2022_9bis_Mois-Maand'!L180+'2022_9ter_Mois-Maand '!L180</f>
        <v>0</v>
      </c>
      <c r="M180" s="40"/>
      <c r="N180" s="40"/>
      <c r="O180" s="97">
        <f t="shared" si="2"/>
        <v>0</v>
      </c>
      <c r="P180" s="10"/>
      <c r="Q180" s="60" t="s">
        <v>755</v>
      </c>
      <c r="R180" s="61" t="s">
        <v>131</v>
      </c>
      <c r="S180" s="62" t="s">
        <v>132</v>
      </c>
    </row>
    <row r="181" spans="1:19" ht="15" customHeight="1" x14ac:dyDescent="0.2">
      <c r="A181" s="94" t="s">
        <v>793</v>
      </c>
      <c r="B181" s="95" t="s">
        <v>218</v>
      </c>
      <c r="C181" s="96">
        <f>'2022_9bis_Mois-Maand'!C181+'2022_9ter_Mois-Maand '!C181</f>
        <v>0</v>
      </c>
      <c r="D181" s="96">
        <f>'2022_9bis_Mois-Maand'!D181+'2022_9ter_Mois-Maand '!D181</f>
        <v>0</v>
      </c>
      <c r="E181" s="96">
        <f>'2022_9bis_Mois-Maand'!E181+'2022_9ter_Mois-Maand '!E181</f>
        <v>0</v>
      </c>
      <c r="F181" s="96">
        <f>'2022_9bis_Mois-Maand'!F181+'2022_9ter_Mois-Maand '!F181</f>
        <v>0</v>
      </c>
      <c r="G181" s="96">
        <f>'2022_9bis_Mois-Maand'!G181+'2022_9ter_Mois-Maand '!G181</f>
        <v>0</v>
      </c>
      <c r="H181" s="96">
        <f>'2022_9bis_Mois-Maand'!H181+'2022_9ter_Mois-Maand '!H181</f>
        <v>0</v>
      </c>
      <c r="I181" s="96">
        <f>'2022_9bis_Mois-Maand'!I181+'2022_9ter_Mois-Maand '!I181</f>
        <v>0</v>
      </c>
      <c r="J181" s="96">
        <f>'2022_9bis_Mois-Maand'!J181+'2022_9ter_Mois-Maand '!J181</f>
        <v>0</v>
      </c>
      <c r="K181" s="96">
        <f>'2022_9bis_Mois-Maand'!K181+'2022_9ter_Mois-Maand '!K181</f>
        <v>0</v>
      </c>
      <c r="L181" s="96">
        <f>'2022_9bis_Mois-Maand'!L181+'2022_9ter_Mois-Maand '!L181</f>
        <v>0</v>
      </c>
      <c r="M181" s="40"/>
      <c r="N181" s="40"/>
      <c r="O181" s="97">
        <f t="shared" si="2"/>
        <v>0</v>
      </c>
      <c r="P181" s="10"/>
      <c r="Q181" s="60" t="s">
        <v>216</v>
      </c>
      <c r="R181" s="61" t="s">
        <v>217</v>
      </c>
      <c r="S181" s="62" t="s">
        <v>216</v>
      </c>
    </row>
    <row r="182" spans="1:19" ht="15" customHeight="1" x14ac:dyDescent="0.2">
      <c r="A182" s="94" t="s">
        <v>334</v>
      </c>
      <c r="B182" s="95" t="s">
        <v>335</v>
      </c>
      <c r="C182" s="96">
        <f>'2022_9bis_Mois-Maand'!C182+'2022_9ter_Mois-Maand '!C182</f>
        <v>0</v>
      </c>
      <c r="D182" s="96">
        <f>'2022_9bis_Mois-Maand'!D182+'2022_9ter_Mois-Maand '!D182</f>
        <v>0</v>
      </c>
      <c r="E182" s="96">
        <f>'2022_9bis_Mois-Maand'!E182+'2022_9ter_Mois-Maand '!E182</f>
        <v>0</v>
      </c>
      <c r="F182" s="96">
        <f>'2022_9bis_Mois-Maand'!F182+'2022_9ter_Mois-Maand '!F182</f>
        <v>0</v>
      </c>
      <c r="G182" s="96">
        <f>'2022_9bis_Mois-Maand'!G182+'2022_9ter_Mois-Maand '!G182</f>
        <v>0</v>
      </c>
      <c r="H182" s="96">
        <f>'2022_9bis_Mois-Maand'!H182+'2022_9ter_Mois-Maand '!H182</f>
        <v>0</v>
      </c>
      <c r="I182" s="96">
        <f>'2022_9bis_Mois-Maand'!I182+'2022_9ter_Mois-Maand '!I182</f>
        <v>0</v>
      </c>
      <c r="J182" s="96">
        <f>'2022_9bis_Mois-Maand'!J182+'2022_9ter_Mois-Maand '!J182</f>
        <v>0</v>
      </c>
      <c r="K182" s="96">
        <f>'2022_9bis_Mois-Maand'!K182+'2022_9ter_Mois-Maand '!K182</f>
        <v>0</v>
      </c>
      <c r="L182" s="96">
        <f>'2022_9bis_Mois-Maand'!L182+'2022_9ter_Mois-Maand '!L182</f>
        <v>0</v>
      </c>
      <c r="M182" s="40"/>
      <c r="N182" s="40"/>
      <c r="O182" s="97">
        <f t="shared" si="2"/>
        <v>0</v>
      </c>
      <c r="P182" s="10"/>
      <c r="Q182" s="60" t="s">
        <v>334</v>
      </c>
      <c r="R182" s="61" t="s">
        <v>334</v>
      </c>
      <c r="S182" s="62" t="s">
        <v>334</v>
      </c>
    </row>
    <row r="183" spans="1:19" ht="15" customHeight="1" x14ac:dyDescent="0.2">
      <c r="A183" s="94" t="s">
        <v>794</v>
      </c>
      <c r="B183" s="95" t="s">
        <v>398</v>
      </c>
      <c r="C183" s="96">
        <f>'2022_9bis_Mois-Maand'!C183+'2022_9ter_Mois-Maand '!C183</f>
        <v>0</v>
      </c>
      <c r="D183" s="96">
        <f>'2022_9bis_Mois-Maand'!D183+'2022_9ter_Mois-Maand '!D183</f>
        <v>0</v>
      </c>
      <c r="E183" s="96">
        <f>'2022_9bis_Mois-Maand'!E183+'2022_9ter_Mois-Maand '!E183</f>
        <v>0</v>
      </c>
      <c r="F183" s="96">
        <f>'2022_9bis_Mois-Maand'!F183+'2022_9ter_Mois-Maand '!F183</f>
        <v>0</v>
      </c>
      <c r="G183" s="96">
        <f>'2022_9bis_Mois-Maand'!G183+'2022_9ter_Mois-Maand '!G183</f>
        <v>0</v>
      </c>
      <c r="H183" s="96">
        <f>'2022_9bis_Mois-Maand'!H183+'2022_9ter_Mois-Maand '!H183</f>
        <v>0</v>
      </c>
      <c r="I183" s="96">
        <f>'2022_9bis_Mois-Maand'!I183+'2022_9ter_Mois-Maand '!I183</f>
        <v>0</v>
      </c>
      <c r="J183" s="96">
        <f>'2022_9bis_Mois-Maand'!J183+'2022_9ter_Mois-Maand '!J183</f>
        <v>0</v>
      </c>
      <c r="K183" s="96">
        <f>'2022_9bis_Mois-Maand'!K183+'2022_9ter_Mois-Maand '!K183</f>
        <v>0</v>
      </c>
      <c r="L183" s="96">
        <f>'2022_9bis_Mois-Maand'!L183+'2022_9ter_Mois-Maand '!L183</f>
        <v>0</v>
      </c>
      <c r="M183" s="40"/>
      <c r="N183" s="40"/>
      <c r="O183" s="97">
        <f t="shared" si="2"/>
        <v>0</v>
      </c>
      <c r="P183" s="10"/>
      <c r="Q183" s="60" t="s">
        <v>756</v>
      </c>
      <c r="R183" s="61" t="s">
        <v>396</v>
      </c>
      <c r="S183" s="62" t="s">
        <v>397</v>
      </c>
    </row>
    <row r="184" spans="1:19" ht="15" customHeight="1" x14ac:dyDescent="0.2">
      <c r="A184" s="94" t="s">
        <v>795</v>
      </c>
      <c r="B184" s="95" t="s">
        <v>224</v>
      </c>
      <c r="C184" s="96">
        <f>'2022_9bis_Mois-Maand'!C184+'2022_9ter_Mois-Maand '!C184</f>
        <v>0</v>
      </c>
      <c r="D184" s="96">
        <f>'2022_9bis_Mois-Maand'!D184+'2022_9ter_Mois-Maand '!D184</f>
        <v>0</v>
      </c>
      <c r="E184" s="96">
        <f>'2022_9bis_Mois-Maand'!E184+'2022_9ter_Mois-Maand '!E184</f>
        <v>0</v>
      </c>
      <c r="F184" s="96">
        <f>'2022_9bis_Mois-Maand'!F184+'2022_9ter_Mois-Maand '!F184</f>
        <v>0</v>
      </c>
      <c r="G184" s="96">
        <f>'2022_9bis_Mois-Maand'!G184+'2022_9ter_Mois-Maand '!G184</f>
        <v>0</v>
      </c>
      <c r="H184" s="96">
        <f>'2022_9bis_Mois-Maand'!H184+'2022_9ter_Mois-Maand '!H184</f>
        <v>0</v>
      </c>
      <c r="I184" s="96">
        <f>'2022_9bis_Mois-Maand'!I184+'2022_9ter_Mois-Maand '!I184</f>
        <v>0</v>
      </c>
      <c r="J184" s="96">
        <f>'2022_9bis_Mois-Maand'!J184+'2022_9ter_Mois-Maand '!J184</f>
        <v>0</v>
      </c>
      <c r="K184" s="96">
        <f>'2022_9bis_Mois-Maand'!K184+'2022_9ter_Mois-Maand '!K184</f>
        <v>0</v>
      </c>
      <c r="L184" s="96">
        <f>'2022_9bis_Mois-Maand'!L184+'2022_9ter_Mois-Maand '!L184</f>
        <v>0</v>
      </c>
      <c r="M184" s="40"/>
      <c r="N184" s="40"/>
      <c r="O184" s="97">
        <f t="shared" si="2"/>
        <v>0</v>
      </c>
      <c r="P184" s="10"/>
      <c r="Q184" s="60" t="s">
        <v>757</v>
      </c>
      <c r="R184" s="61" t="s">
        <v>223</v>
      </c>
      <c r="S184" s="62" t="s">
        <v>758</v>
      </c>
    </row>
    <row r="185" spans="1:19" ht="15" customHeight="1" x14ac:dyDescent="0.2">
      <c r="A185" s="94" t="s">
        <v>456</v>
      </c>
      <c r="B185" s="95" t="s">
        <v>457</v>
      </c>
      <c r="C185" s="96">
        <f>'2022_9bis_Mois-Maand'!C185+'2022_9ter_Mois-Maand '!C185</f>
        <v>0</v>
      </c>
      <c r="D185" s="96">
        <f>'2022_9bis_Mois-Maand'!D185+'2022_9ter_Mois-Maand '!D185</f>
        <v>0</v>
      </c>
      <c r="E185" s="96">
        <f>'2022_9bis_Mois-Maand'!E185+'2022_9ter_Mois-Maand '!E185</f>
        <v>0</v>
      </c>
      <c r="F185" s="96">
        <f>'2022_9bis_Mois-Maand'!F185+'2022_9ter_Mois-Maand '!F185</f>
        <v>0</v>
      </c>
      <c r="G185" s="96">
        <f>'2022_9bis_Mois-Maand'!G185+'2022_9ter_Mois-Maand '!G185</f>
        <v>0</v>
      </c>
      <c r="H185" s="96">
        <f>'2022_9bis_Mois-Maand'!H185+'2022_9ter_Mois-Maand '!H185</f>
        <v>0</v>
      </c>
      <c r="I185" s="96">
        <f>'2022_9bis_Mois-Maand'!I185+'2022_9ter_Mois-Maand '!I185</f>
        <v>0</v>
      </c>
      <c r="J185" s="96">
        <f>'2022_9bis_Mois-Maand'!J185+'2022_9ter_Mois-Maand '!J185</f>
        <v>0</v>
      </c>
      <c r="K185" s="96">
        <f>'2022_9bis_Mois-Maand'!K185+'2022_9ter_Mois-Maand '!K185</f>
        <v>0</v>
      </c>
      <c r="L185" s="96">
        <f>'2022_9bis_Mois-Maand'!L185+'2022_9ter_Mois-Maand '!L185</f>
        <v>0</v>
      </c>
      <c r="M185" s="40"/>
      <c r="N185" s="40"/>
      <c r="O185" s="97">
        <f t="shared" si="2"/>
        <v>0</v>
      </c>
      <c r="P185" s="10"/>
      <c r="Q185" s="60" t="s">
        <v>456</v>
      </c>
      <c r="R185" s="61" t="s">
        <v>456</v>
      </c>
      <c r="S185" s="62" t="s">
        <v>456</v>
      </c>
    </row>
    <row r="186" spans="1:19" ht="15" customHeight="1" x14ac:dyDescent="0.2">
      <c r="A186" s="118" t="s">
        <v>796</v>
      </c>
      <c r="B186" s="119" t="s">
        <v>461</v>
      </c>
      <c r="C186" s="96">
        <f>'2022_9bis_Mois-Maand'!C186+'2022_9ter_Mois-Maand '!C186</f>
        <v>0</v>
      </c>
      <c r="D186" s="96">
        <f>'2022_9bis_Mois-Maand'!D186+'2022_9ter_Mois-Maand '!D186</f>
        <v>0</v>
      </c>
      <c r="E186" s="96">
        <f>'2022_9bis_Mois-Maand'!E186+'2022_9ter_Mois-Maand '!E186</f>
        <v>0</v>
      </c>
      <c r="F186" s="96">
        <f>'2022_9bis_Mois-Maand'!F186+'2022_9ter_Mois-Maand '!F186</f>
        <v>0</v>
      </c>
      <c r="G186" s="96">
        <f>'2022_9bis_Mois-Maand'!G186+'2022_9ter_Mois-Maand '!G186</f>
        <v>0</v>
      </c>
      <c r="H186" s="96">
        <f>'2022_9bis_Mois-Maand'!H186+'2022_9ter_Mois-Maand '!H186</f>
        <v>0</v>
      </c>
      <c r="I186" s="96">
        <f>'2022_9bis_Mois-Maand'!I186+'2022_9ter_Mois-Maand '!I186</f>
        <v>0</v>
      </c>
      <c r="J186" s="96">
        <f>'2022_9bis_Mois-Maand'!J186+'2022_9ter_Mois-Maand '!J186</f>
        <v>0</v>
      </c>
      <c r="K186" s="96">
        <f>'2022_9bis_Mois-Maand'!K186+'2022_9ter_Mois-Maand '!K186</f>
        <v>0</v>
      </c>
      <c r="L186" s="96">
        <f>'2022_9bis_Mois-Maand'!L186+'2022_9ter_Mois-Maand '!L186</f>
        <v>0</v>
      </c>
      <c r="M186" s="40"/>
      <c r="N186" s="40"/>
      <c r="O186" s="97">
        <f t="shared" si="2"/>
        <v>0</v>
      </c>
      <c r="P186" s="10"/>
      <c r="Q186" s="60" t="s">
        <v>458</v>
      </c>
      <c r="R186" s="61" t="s">
        <v>459</v>
      </c>
      <c r="S186" s="62" t="s">
        <v>460</v>
      </c>
    </row>
    <row r="187" spans="1:19" ht="15" customHeight="1" x14ac:dyDescent="0.2">
      <c r="A187" s="94" t="s">
        <v>475</v>
      </c>
      <c r="B187" s="95" t="s">
        <v>477</v>
      </c>
      <c r="C187" s="96">
        <f>'2022_9bis_Mois-Maand'!C187+'2022_9ter_Mois-Maand '!C187</f>
        <v>0</v>
      </c>
      <c r="D187" s="96">
        <f>'2022_9bis_Mois-Maand'!D187+'2022_9ter_Mois-Maand '!D187</f>
        <v>0</v>
      </c>
      <c r="E187" s="96">
        <f>'2022_9bis_Mois-Maand'!E187+'2022_9ter_Mois-Maand '!E187</f>
        <v>0</v>
      </c>
      <c r="F187" s="96">
        <f>'2022_9bis_Mois-Maand'!F187+'2022_9ter_Mois-Maand '!F187</f>
        <v>0</v>
      </c>
      <c r="G187" s="96">
        <f>'2022_9bis_Mois-Maand'!G187+'2022_9ter_Mois-Maand '!G187</f>
        <v>0</v>
      </c>
      <c r="H187" s="96">
        <f>'2022_9bis_Mois-Maand'!H187+'2022_9ter_Mois-Maand '!H187</f>
        <v>0</v>
      </c>
      <c r="I187" s="96">
        <f>'2022_9bis_Mois-Maand'!I187+'2022_9ter_Mois-Maand '!I187</f>
        <v>0</v>
      </c>
      <c r="J187" s="96">
        <f>'2022_9bis_Mois-Maand'!J187+'2022_9ter_Mois-Maand '!J187</f>
        <v>0</v>
      </c>
      <c r="K187" s="96">
        <f>'2022_9bis_Mois-Maand'!K187+'2022_9ter_Mois-Maand '!K187</f>
        <v>0</v>
      </c>
      <c r="L187" s="96">
        <f>'2022_9bis_Mois-Maand'!L187+'2022_9ter_Mois-Maand '!L187</f>
        <v>0</v>
      </c>
      <c r="M187" s="40"/>
      <c r="N187" s="40"/>
      <c r="O187" s="97">
        <f t="shared" si="2"/>
        <v>0</v>
      </c>
      <c r="P187" s="10"/>
      <c r="Q187" s="60" t="s">
        <v>476</v>
      </c>
      <c r="R187" s="61" t="s">
        <v>476</v>
      </c>
      <c r="S187" s="62" t="s">
        <v>476</v>
      </c>
    </row>
    <row r="188" spans="1:19" ht="15" customHeight="1" x14ac:dyDescent="0.2">
      <c r="A188" s="94" t="s">
        <v>797</v>
      </c>
      <c r="B188" s="95" t="s">
        <v>480</v>
      </c>
      <c r="C188" s="96">
        <f>'2022_9bis_Mois-Maand'!C188+'2022_9ter_Mois-Maand '!C188</f>
        <v>0</v>
      </c>
      <c r="D188" s="96">
        <f>'2022_9bis_Mois-Maand'!D188+'2022_9ter_Mois-Maand '!D188</f>
        <v>0</v>
      </c>
      <c r="E188" s="96">
        <f>'2022_9bis_Mois-Maand'!E188+'2022_9ter_Mois-Maand '!E188</f>
        <v>0</v>
      </c>
      <c r="F188" s="96">
        <f>'2022_9bis_Mois-Maand'!F188+'2022_9ter_Mois-Maand '!F188</f>
        <v>0</v>
      </c>
      <c r="G188" s="96">
        <f>'2022_9bis_Mois-Maand'!G188+'2022_9ter_Mois-Maand '!G188</f>
        <v>0</v>
      </c>
      <c r="H188" s="96">
        <f>'2022_9bis_Mois-Maand'!H188+'2022_9ter_Mois-Maand '!H188</f>
        <v>0</v>
      </c>
      <c r="I188" s="96">
        <f>'2022_9bis_Mois-Maand'!I188+'2022_9ter_Mois-Maand '!I188</f>
        <v>0</v>
      </c>
      <c r="J188" s="96">
        <f>'2022_9bis_Mois-Maand'!J188+'2022_9ter_Mois-Maand '!J188</f>
        <v>0</v>
      </c>
      <c r="K188" s="96">
        <f>'2022_9bis_Mois-Maand'!K188+'2022_9ter_Mois-Maand '!K188</f>
        <v>2</v>
      </c>
      <c r="L188" s="96">
        <f>'2022_9bis_Mois-Maand'!L188+'2022_9ter_Mois-Maand '!L188</f>
        <v>0</v>
      </c>
      <c r="M188" s="40"/>
      <c r="N188" s="40"/>
      <c r="O188" s="97">
        <f t="shared" si="2"/>
        <v>2</v>
      </c>
      <c r="P188" s="10"/>
      <c r="Q188" s="60" t="s">
        <v>759</v>
      </c>
      <c r="R188" s="61" t="s">
        <v>478</v>
      </c>
      <c r="S188" s="62" t="s">
        <v>479</v>
      </c>
    </row>
    <row r="189" spans="1:19" ht="15" customHeight="1" x14ac:dyDescent="0.2">
      <c r="A189" s="118" t="s">
        <v>638</v>
      </c>
      <c r="B189" s="119" t="s">
        <v>639</v>
      </c>
      <c r="C189" s="96">
        <f>'2022_9bis_Mois-Maand'!C189+'2022_9ter_Mois-Maand '!C189</f>
        <v>0</v>
      </c>
      <c r="D189" s="96">
        <f>'2022_9bis_Mois-Maand'!D189+'2022_9ter_Mois-Maand '!D189</f>
        <v>0</v>
      </c>
      <c r="E189" s="96">
        <f>'2022_9bis_Mois-Maand'!E189+'2022_9ter_Mois-Maand '!E189</f>
        <v>0</v>
      </c>
      <c r="F189" s="96">
        <f>'2022_9bis_Mois-Maand'!F189+'2022_9ter_Mois-Maand '!F189</f>
        <v>0</v>
      </c>
      <c r="G189" s="96">
        <f>'2022_9bis_Mois-Maand'!G189+'2022_9ter_Mois-Maand '!G189</f>
        <v>0</v>
      </c>
      <c r="H189" s="96">
        <f>'2022_9bis_Mois-Maand'!H189+'2022_9ter_Mois-Maand '!H189</f>
        <v>0</v>
      </c>
      <c r="I189" s="96">
        <f>'2022_9bis_Mois-Maand'!I189+'2022_9ter_Mois-Maand '!I189</f>
        <v>0</v>
      </c>
      <c r="J189" s="96">
        <f>'2022_9bis_Mois-Maand'!J189+'2022_9ter_Mois-Maand '!J189</f>
        <v>0</v>
      </c>
      <c r="K189" s="96">
        <f>'2022_9bis_Mois-Maand'!K189+'2022_9ter_Mois-Maand '!K189</f>
        <v>0</v>
      </c>
      <c r="L189" s="96">
        <f>'2022_9bis_Mois-Maand'!L189+'2022_9ter_Mois-Maand '!L189</f>
        <v>0</v>
      </c>
      <c r="M189" s="40"/>
      <c r="N189" s="40"/>
      <c r="O189" s="97">
        <f t="shared" si="2"/>
        <v>0</v>
      </c>
      <c r="P189" s="10"/>
      <c r="Q189" s="60" t="s">
        <v>638</v>
      </c>
      <c r="R189" s="61" t="s">
        <v>638</v>
      </c>
      <c r="S189" s="62" t="s">
        <v>638</v>
      </c>
    </row>
    <row r="190" spans="1:19" ht="15" customHeight="1" x14ac:dyDescent="0.2">
      <c r="A190" s="118" t="s">
        <v>798</v>
      </c>
      <c r="B190" s="119" t="s">
        <v>525</v>
      </c>
      <c r="C190" s="96">
        <f>'2022_9bis_Mois-Maand'!C190+'2022_9ter_Mois-Maand '!C190</f>
        <v>0</v>
      </c>
      <c r="D190" s="96">
        <f>'2022_9bis_Mois-Maand'!D190+'2022_9ter_Mois-Maand '!D190</f>
        <v>0</v>
      </c>
      <c r="E190" s="96">
        <f>'2022_9bis_Mois-Maand'!E190+'2022_9ter_Mois-Maand '!E190</f>
        <v>0</v>
      </c>
      <c r="F190" s="96">
        <f>'2022_9bis_Mois-Maand'!F190+'2022_9ter_Mois-Maand '!F190</f>
        <v>0</v>
      </c>
      <c r="G190" s="96">
        <f>'2022_9bis_Mois-Maand'!G190+'2022_9ter_Mois-Maand '!G190</f>
        <v>0</v>
      </c>
      <c r="H190" s="96">
        <f>'2022_9bis_Mois-Maand'!H190+'2022_9ter_Mois-Maand '!H190</f>
        <v>0</v>
      </c>
      <c r="I190" s="96">
        <f>'2022_9bis_Mois-Maand'!I190+'2022_9ter_Mois-Maand '!I190</f>
        <v>0</v>
      </c>
      <c r="J190" s="96">
        <f>'2022_9bis_Mois-Maand'!J190+'2022_9ter_Mois-Maand '!J190</f>
        <v>0</v>
      </c>
      <c r="K190" s="96">
        <f>'2022_9bis_Mois-Maand'!K190+'2022_9ter_Mois-Maand '!K190</f>
        <v>0</v>
      </c>
      <c r="L190" s="96">
        <f>'2022_9bis_Mois-Maand'!L190+'2022_9ter_Mois-Maand '!L190</f>
        <v>0</v>
      </c>
      <c r="M190" s="40"/>
      <c r="N190" s="40"/>
      <c r="O190" s="97">
        <f t="shared" si="2"/>
        <v>0</v>
      </c>
      <c r="P190" s="10"/>
      <c r="Q190" s="60" t="s">
        <v>522</v>
      </c>
      <c r="R190" s="61" t="s">
        <v>523</v>
      </c>
      <c r="S190" s="62" t="s">
        <v>524</v>
      </c>
    </row>
    <row r="191" spans="1:19" ht="15" customHeight="1" x14ac:dyDescent="0.2">
      <c r="A191" s="94" t="s">
        <v>590</v>
      </c>
      <c r="B191" s="95" t="s">
        <v>591</v>
      </c>
      <c r="C191" s="96">
        <f>'2022_9bis_Mois-Maand'!C191+'2022_9ter_Mois-Maand '!C191</f>
        <v>0</v>
      </c>
      <c r="D191" s="96">
        <f>'2022_9bis_Mois-Maand'!D191+'2022_9ter_Mois-Maand '!D191</f>
        <v>0</v>
      </c>
      <c r="E191" s="96">
        <f>'2022_9bis_Mois-Maand'!E191+'2022_9ter_Mois-Maand '!E191</f>
        <v>0</v>
      </c>
      <c r="F191" s="96">
        <f>'2022_9bis_Mois-Maand'!F191+'2022_9ter_Mois-Maand '!F191</f>
        <v>0</v>
      </c>
      <c r="G191" s="96">
        <f>'2022_9bis_Mois-Maand'!G191+'2022_9ter_Mois-Maand '!G191</f>
        <v>0</v>
      </c>
      <c r="H191" s="96">
        <f>'2022_9bis_Mois-Maand'!H191+'2022_9ter_Mois-Maand '!H191</f>
        <v>0</v>
      </c>
      <c r="I191" s="96">
        <f>'2022_9bis_Mois-Maand'!I191+'2022_9ter_Mois-Maand '!I191</f>
        <v>0</v>
      </c>
      <c r="J191" s="96">
        <f>'2022_9bis_Mois-Maand'!J191+'2022_9ter_Mois-Maand '!J191</f>
        <v>0</v>
      </c>
      <c r="K191" s="96">
        <f>'2022_9bis_Mois-Maand'!K191+'2022_9ter_Mois-Maand '!K191</f>
        <v>0</v>
      </c>
      <c r="L191" s="96">
        <f>'2022_9bis_Mois-Maand'!L191+'2022_9ter_Mois-Maand '!L191</f>
        <v>0</v>
      </c>
      <c r="M191" s="40"/>
      <c r="N191" s="40"/>
      <c r="O191" s="97">
        <f t="shared" si="2"/>
        <v>0</v>
      </c>
      <c r="P191" s="10"/>
      <c r="Q191" s="60" t="s">
        <v>590</v>
      </c>
      <c r="R191" s="61" t="s">
        <v>590</v>
      </c>
      <c r="S191" s="62" t="s">
        <v>590</v>
      </c>
    </row>
    <row r="192" spans="1:19" ht="15" customHeight="1" x14ac:dyDescent="0.2">
      <c r="A192" s="94" t="s">
        <v>606</v>
      </c>
      <c r="B192" s="95" t="s">
        <v>607</v>
      </c>
      <c r="C192" s="96">
        <f>'2022_9bis_Mois-Maand'!C192+'2022_9ter_Mois-Maand '!C192</f>
        <v>0</v>
      </c>
      <c r="D192" s="96">
        <f>'2022_9bis_Mois-Maand'!D192+'2022_9ter_Mois-Maand '!D192</f>
        <v>0</v>
      </c>
      <c r="E192" s="96">
        <f>'2022_9bis_Mois-Maand'!E192+'2022_9ter_Mois-Maand '!E192</f>
        <v>0</v>
      </c>
      <c r="F192" s="96">
        <f>'2022_9bis_Mois-Maand'!F192+'2022_9ter_Mois-Maand '!F192</f>
        <v>0</v>
      </c>
      <c r="G192" s="96">
        <f>'2022_9bis_Mois-Maand'!G192+'2022_9ter_Mois-Maand '!G192</f>
        <v>0</v>
      </c>
      <c r="H192" s="96">
        <f>'2022_9bis_Mois-Maand'!H192+'2022_9ter_Mois-Maand '!H192</f>
        <v>0</v>
      </c>
      <c r="I192" s="96">
        <f>'2022_9bis_Mois-Maand'!I192+'2022_9ter_Mois-Maand '!I192</f>
        <v>0</v>
      </c>
      <c r="J192" s="96">
        <f>'2022_9bis_Mois-Maand'!J192+'2022_9ter_Mois-Maand '!J192</f>
        <v>0</v>
      </c>
      <c r="K192" s="96">
        <f>'2022_9bis_Mois-Maand'!K192+'2022_9ter_Mois-Maand '!K192</f>
        <v>0</v>
      </c>
      <c r="L192" s="96">
        <f>'2022_9bis_Mois-Maand'!L192+'2022_9ter_Mois-Maand '!L192</f>
        <v>0</v>
      </c>
      <c r="M192" s="40"/>
      <c r="N192" s="40"/>
      <c r="O192" s="97">
        <f t="shared" si="2"/>
        <v>0</v>
      </c>
      <c r="P192" s="10"/>
      <c r="Q192" s="60" t="s">
        <v>606</v>
      </c>
      <c r="R192" s="61" t="s">
        <v>606</v>
      </c>
      <c r="S192" s="62" t="s">
        <v>606</v>
      </c>
    </row>
    <row r="193" spans="1:19" ht="15" customHeight="1" thickBot="1" x14ac:dyDescent="0.25">
      <c r="A193" s="122" t="s">
        <v>636</v>
      </c>
      <c r="B193" s="123" t="s">
        <v>637</v>
      </c>
      <c r="C193" s="100">
        <f>'2022_9bis_Mois-Maand'!C193+'2022_9ter_Mois-Maand '!C193</f>
        <v>0</v>
      </c>
      <c r="D193" s="100">
        <f>'2022_9bis_Mois-Maand'!D193+'2022_9ter_Mois-Maand '!D193</f>
        <v>0</v>
      </c>
      <c r="E193" s="100">
        <f>'2022_9bis_Mois-Maand'!E193+'2022_9ter_Mois-Maand '!E193</f>
        <v>0</v>
      </c>
      <c r="F193" s="100">
        <f>'2022_9bis_Mois-Maand'!F193+'2022_9ter_Mois-Maand '!F193</f>
        <v>0</v>
      </c>
      <c r="G193" s="100">
        <f>'2022_9bis_Mois-Maand'!G193+'2022_9ter_Mois-Maand '!G193</f>
        <v>0</v>
      </c>
      <c r="H193" s="100">
        <f>'2022_9bis_Mois-Maand'!H193+'2022_9ter_Mois-Maand '!H193</f>
        <v>0</v>
      </c>
      <c r="I193" s="100">
        <f>'2022_9bis_Mois-Maand'!I193+'2022_9ter_Mois-Maand '!I193</f>
        <v>0</v>
      </c>
      <c r="J193" s="100">
        <f>'2022_9bis_Mois-Maand'!J193+'2022_9ter_Mois-Maand '!J193</f>
        <v>0</v>
      </c>
      <c r="K193" s="100">
        <f>'2022_9bis_Mois-Maand'!K193+'2022_9ter_Mois-Maand '!K193</f>
        <v>0</v>
      </c>
      <c r="L193" s="100">
        <f>'2022_9bis_Mois-Maand'!L193+'2022_9ter_Mois-Maand '!L193</f>
        <v>0</v>
      </c>
      <c r="M193" s="102"/>
      <c r="N193" s="102"/>
      <c r="O193" s="103">
        <f t="shared" si="2"/>
        <v>0</v>
      </c>
      <c r="P193" s="10"/>
      <c r="Q193" s="60" t="s">
        <v>636</v>
      </c>
      <c r="R193" s="61" t="s">
        <v>636</v>
      </c>
      <c r="S193" s="62" t="s">
        <v>636</v>
      </c>
    </row>
    <row r="194" spans="1:19" ht="15" customHeight="1" thickBot="1" x14ac:dyDescent="0.25">
      <c r="A194" s="84"/>
      <c r="B194" s="12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7"/>
      <c r="P194" s="10"/>
      <c r="Q194" s="60"/>
      <c r="R194" s="61"/>
      <c r="S194" s="62"/>
    </row>
    <row r="195" spans="1:19" ht="15" customHeight="1" thickBot="1" x14ac:dyDescent="0.25">
      <c r="A195" s="127" t="s">
        <v>799</v>
      </c>
      <c r="B195" s="128" t="s">
        <v>644</v>
      </c>
      <c r="C195" s="106">
        <f>'2022_9bis_Mois-Maand'!C195+'2022_9ter_Mois-Maand '!C195</f>
        <v>0</v>
      </c>
      <c r="D195" s="106">
        <f>'2022_9bis_Mois-Maand'!D195+'2022_9ter_Mois-Maand '!D195</f>
        <v>0</v>
      </c>
      <c r="E195" s="106">
        <f>'2022_9bis_Mois-Maand'!E195+'2022_9ter_Mois-Maand '!E195</f>
        <v>0</v>
      </c>
      <c r="F195" s="106">
        <f>'2022_9bis_Mois-Maand'!F195+'2022_9ter_Mois-Maand '!F195</f>
        <v>0</v>
      </c>
      <c r="G195" s="106">
        <f>'2022_9bis_Mois-Maand'!G195+'2022_9ter_Mois-Maand '!G195</f>
        <v>0</v>
      </c>
      <c r="H195" s="106">
        <f>'2022_9bis_Mois-Maand'!H195+'2022_9ter_Mois-Maand '!H195</f>
        <v>0</v>
      </c>
      <c r="I195" s="106">
        <f>'2022_9bis_Mois-Maand'!I195+'2022_9ter_Mois-Maand '!I195</f>
        <v>0</v>
      </c>
      <c r="J195" s="106">
        <f>'2022_9bis_Mois-Maand'!J195+'2022_9ter_Mois-Maand '!J195</f>
        <v>0</v>
      </c>
      <c r="K195" s="106">
        <f>'2022_9bis_Mois-Maand'!K195+'2022_9ter_Mois-Maand '!K195</f>
        <v>0</v>
      </c>
      <c r="L195" s="106">
        <f>'2022_9bis_Mois-Maand'!L195+'2022_9ter_Mois-Maand '!L195</f>
        <v>0</v>
      </c>
      <c r="M195" s="108"/>
      <c r="N195" s="108"/>
      <c r="O195" s="109">
        <f t="shared" si="2"/>
        <v>0</v>
      </c>
      <c r="P195" s="10"/>
      <c r="Q195" s="60" t="s">
        <v>760</v>
      </c>
      <c r="R195" s="61" t="s">
        <v>643</v>
      </c>
      <c r="S195" s="62" t="s">
        <v>761</v>
      </c>
    </row>
    <row r="196" spans="1:19" ht="15" customHeight="1" thickBot="1" x14ac:dyDescent="0.25">
      <c r="A196" s="84"/>
      <c r="B196" s="12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7"/>
      <c r="P196" s="10"/>
      <c r="Q196" s="60"/>
      <c r="R196" s="61"/>
      <c r="S196" s="62"/>
    </row>
    <row r="197" spans="1:19" ht="15" customHeight="1" x14ac:dyDescent="0.2">
      <c r="A197" s="110" t="s">
        <v>800</v>
      </c>
      <c r="B197" s="111" t="s">
        <v>642</v>
      </c>
      <c r="C197" s="90">
        <f>'2022_9bis_Mois-Maand'!C197+'2022_9ter_Mois-Maand '!C197</f>
        <v>0</v>
      </c>
      <c r="D197" s="90">
        <f>'2022_9bis_Mois-Maand'!D197+'2022_9ter_Mois-Maand '!D197</f>
        <v>0</v>
      </c>
      <c r="E197" s="90">
        <f>'2022_9bis_Mois-Maand'!E197+'2022_9ter_Mois-Maand '!E197</f>
        <v>0</v>
      </c>
      <c r="F197" s="90">
        <f>'2022_9bis_Mois-Maand'!F197+'2022_9ter_Mois-Maand '!F197</f>
        <v>0</v>
      </c>
      <c r="G197" s="90">
        <f>'2022_9bis_Mois-Maand'!G197+'2022_9ter_Mois-Maand '!G197</f>
        <v>2</v>
      </c>
      <c r="H197" s="90">
        <f>'2022_9bis_Mois-Maand'!H197+'2022_9ter_Mois-Maand '!H197</f>
        <v>1</v>
      </c>
      <c r="I197" s="90">
        <f>'2022_9bis_Mois-Maand'!I197+'2022_9ter_Mois-Maand '!I197</f>
        <v>0</v>
      </c>
      <c r="J197" s="90">
        <f>'2022_9bis_Mois-Maand'!J197+'2022_9ter_Mois-Maand '!J197</f>
        <v>0</v>
      </c>
      <c r="K197" s="90">
        <f>'2022_9bis_Mois-Maand'!K197+'2022_9ter_Mois-Maand '!K197</f>
        <v>0</v>
      </c>
      <c r="L197" s="90">
        <f>'2022_9bis_Mois-Maand'!L197+'2022_9ter_Mois-Maand '!L197</f>
        <v>5</v>
      </c>
      <c r="M197" s="92"/>
      <c r="N197" s="92"/>
      <c r="O197" s="93">
        <f t="shared" si="2"/>
        <v>8</v>
      </c>
      <c r="P197" s="10"/>
      <c r="Q197" s="60" t="s">
        <v>703</v>
      </c>
      <c r="R197" s="61" t="s">
        <v>640</v>
      </c>
      <c r="S197" s="62" t="s">
        <v>641</v>
      </c>
    </row>
    <row r="198" spans="1:19" ht="15" customHeight="1" thickBot="1" x14ac:dyDescent="0.25">
      <c r="A198" s="129" t="s">
        <v>647</v>
      </c>
      <c r="B198" s="130" t="s">
        <v>801</v>
      </c>
      <c r="C198" s="131">
        <f>'2022_9bis_Mois-Maand'!C198+'2022_9ter_Mois-Maand '!C198</f>
        <v>0</v>
      </c>
      <c r="D198" s="131">
        <f>'2022_9bis_Mois-Maand'!D198+'2022_9ter_Mois-Maand '!D198</f>
        <v>0</v>
      </c>
      <c r="E198" s="131">
        <f>'2022_9bis_Mois-Maand'!E198+'2022_9ter_Mois-Maand '!E198</f>
        <v>0</v>
      </c>
      <c r="F198" s="131">
        <f>'2022_9bis_Mois-Maand'!F198+'2022_9ter_Mois-Maand '!F198</f>
        <v>0</v>
      </c>
      <c r="G198" s="131">
        <f>'2022_9bis_Mois-Maand'!G198+'2022_9ter_Mois-Maand '!G198</f>
        <v>0</v>
      </c>
      <c r="H198" s="131">
        <f>'2022_9bis_Mois-Maand'!H198+'2022_9ter_Mois-Maand '!H198</f>
        <v>0</v>
      </c>
      <c r="I198" s="131">
        <f>'2022_9bis_Mois-Maand'!I198+'2022_9ter_Mois-Maand '!I198</f>
        <v>1</v>
      </c>
      <c r="J198" s="131">
        <f>'2022_9bis_Mois-Maand'!J198+'2022_9ter_Mois-Maand '!J198</f>
        <v>2</v>
      </c>
      <c r="K198" s="131">
        <f>'2022_9bis_Mois-Maand'!K198+'2022_9ter_Mois-Maand '!K198</f>
        <v>0</v>
      </c>
      <c r="L198" s="131">
        <f>'2022_9bis_Mois-Maand'!L198+'2022_9ter_Mois-Maand '!L198</f>
        <v>1</v>
      </c>
      <c r="M198" s="133"/>
      <c r="N198" s="133"/>
      <c r="O198" s="134">
        <f t="shared" si="2"/>
        <v>4</v>
      </c>
      <c r="P198" s="10"/>
      <c r="Q198" s="67" t="s">
        <v>648</v>
      </c>
      <c r="R198" s="68" t="s">
        <v>649</v>
      </c>
      <c r="S198" s="69" t="s">
        <v>650</v>
      </c>
    </row>
    <row r="199" spans="1:19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0"/>
      <c r="Q199" s="159"/>
      <c r="S199" s="160"/>
    </row>
    <row r="200" spans="1:19" ht="13.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  <c r="Q200" s="161"/>
      <c r="S200" s="160"/>
    </row>
    <row r="201" spans="1:19" ht="19.5" customHeight="1" thickBot="1" x14ac:dyDescent="0.25">
      <c r="A201" s="195" t="s">
        <v>678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0"/>
      <c r="Q201" s="161"/>
      <c r="S201" s="160"/>
    </row>
    <row r="202" spans="1:19" ht="12.75" customHeight="1" x14ac:dyDescent="0.2">
      <c r="A202" s="204" t="s">
        <v>690</v>
      </c>
      <c r="B202" s="198" t="s">
        <v>710</v>
      </c>
      <c r="C202" s="185" t="s">
        <v>802</v>
      </c>
      <c r="D202" s="187" t="s">
        <v>803</v>
      </c>
      <c r="E202" s="185" t="s">
        <v>804</v>
      </c>
      <c r="F202" s="187" t="s">
        <v>805</v>
      </c>
      <c r="G202" s="185" t="s">
        <v>806</v>
      </c>
      <c r="H202" s="187" t="s">
        <v>807</v>
      </c>
      <c r="I202" s="185" t="s">
        <v>808</v>
      </c>
      <c r="J202" s="187" t="s">
        <v>809</v>
      </c>
      <c r="K202" s="185" t="s">
        <v>810</v>
      </c>
      <c r="L202" s="187" t="s">
        <v>811</v>
      </c>
      <c r="M202" s="202" t="s">
        <v>812</v>
      </c>
      <c r="N202" s="198" t="s">
        <v>813</v>
      </c>
      <c r="O202" s="200">
        <v>2022</v>
      </c>
      <c r="Q202" s="207" t="s">
        <v>691</v>
      </c>
      <c r="R202" s="209" t="s">
        <v>0</v>
      </c>
      <c r="S202" s="211" t="s">
        <v>692</v>
      </c>
    </row>
    <row r="203" spans="1:19" ht="13.5" thickBot="1" x14ac:dyDescent="0.25">
      <c r="A203" s="205"/>
      <c r="B203" s="199"/>
      <c r="C203" s="186"/>
      <c r="D203" s="188"/>
      <c r="E203" s="186"/>
      <c r="F203" s="188"/>
      <c r="G203" s="186"/>
      <c r="H203" s="188"/>
      <c r="I203" s="186"/>
      <c r="J203" s="188"/>
      <c r="K203" s="186"/>
      <c r="L203" s="188"/>
      <c r="M203" s="203"/>
      <c r="N203" s="199"/>
      <c r="O203" s="201"/>
      <c r="Q203" s="208"/>
      <c r="R203" s="210"/>
      <c r="S203" s="212"/>
    </row>
    <row r="204" spans="1:19" ht="15" customHeight="1" thickBot="1" x14ac:dyDescent="0.25">
      <c r="A204" s="135" t="s">
        <v>693</v>
      </c>
      <c r="B204" s="77" t="s">
        <v>665</v>
      </c>
      <c r="C204" s="136">
        <f t="shared" ref="C204:D204" si="3">SUM(C205:C231)</f>
        <v>2</v>
      </c>
      <c r="D204" s="182">
        <f t="shared" si="3"/>
        <v>2</v>
      </c>
      <c r="E204" s="182">
        <f t="shared" ref="E204:F204" si="4">SUM(E205:E231)</f>
        <v>0</v>
      </c>
      <c r="F204" s="182">
        <f t="shared" si="4"/>
        <v>1</v>
      </c>
      <c r="G204" s="182">
        <f t="shared" ref="G204:H204" si="5">SUM(G205:G231)</f>
        <v>0</v>
      </c>
      <c r="H204" s="182">
        <f t="shared" si="5"/>
        <v>0</v>
      </c>
      <c r="I204" s="182">
        <f t="shared" ref="I204:J204" si="6">SUM(I205:I231)</f>
        <v>0</v>
      </c>
      <c r="J204" s="182">
        <f t="shared" si="6"/>
        <v>0</v>
      </c>
      <c r="K204" s="182">
        <f t="shared" ref="K204:L204" si="7">SUM(K205:K231)</f>
        <v>8</v>
      </c>
      <c r="L204" s="182">
        <f t="shared" si="7"/>
        <v>2</v>
      </c>
      <c r="M204" s="136"/>
      <c r="N204" s="137"/>
      <c r="O204" s="138">
        <f t="shared" ref="O204:O231" si="8">SUM(C204:N204)</f>
        <v>15</v>
      </c>
      <c r="Q204" s="45"/>
      <c r="R204" s="36"/>
      <c r="S204" s="46"/>
    </row>
    <row r="205" spans="1:19" ht="15" customHeight="1" x14ac:dyDescent="0.2">
      <c r="A205" s="151" t="s">
        <v>49</v>
      </c>
      <c r="B205" s="139" t="s">
        <v>53</v>
      </c>
      <c r="C205" s="181">
        <f>'2022_9bis_Mois-Maand'!C205+'2022_9ter_Mois-Maand '!C205</f>
        <v>0</v>
      </c>
      <c r="D205" s="181">
        <f>'2022_9bis_Mois-Maand'!D205+'2022_9ter_Mois-Maand '!D205</f>
        <v>0</v>
      </c>
      <c r="E205" s="181">
        <f>'2022_9bis_Mois-Maand'!E205+'2022_9ter_Mois-Maand '!E205</f>
        <v>0</v>
      </c>
      <c r="F205" s="181">
        <f>'2022_9bis_Mois-Maand'!F205+'2022_9ter_Mois-Maand '!F205</f>
        <v>0</v>
      </c>
      <c r="G205" s="181">
        <f>'2022_9bis_Mois-Maand'!G205+'2022_9ter_Mois-Maand '!G205</f>
        <v>0</v>
      </c>
      <c r="H205" s="181">
        <f>'2022_9bis_Mois-Maand'!H205+'2022_9ter_Mois-Maand '!H205</f>
        <v>0</v>
      </c>
      <c r="I205" s="181">
        <f>'2022_9bis_Mois-Maand'!I205+'2022_9ter_Mois-Maand '!I205</f>
        <v>0</v>
      </c>
      <c r="J205" s="181">
        <f>'2022_9bis_Mois-Maand'!J205+'2022_9ter_Mois-Maand '!J205</f>
        <v>0</v>
      </c>
      <c r="K205" s="181">
        <f>'2022_9bis_Mois-Maand'!K205+'2022_9ter_Mois-Maand '!K205</f>
        <v>0</v>
      </c>
      <c r="L205" s="181">
        <f>'2022_9bis_Mois-Maand'!L205+'2022_9ter_Mois-Maand '!L205</f>
        <v>0</v>
      </c>
      <c r="M205" s="154"/>
      <c r="N205" s="154"/>
      <c r="O205" s="155">
        <f t="shared" si="8"/>
        <v>0</v>
      </c>
      <c r="P205" s="9"/>
      <c r="Q205" s="47" t="s">
        <v>50</v>
      </c>
      <c r="R205" s="48" t="s">
        <v>51</v>
      </c>
      <c r="S205" s="49" t="s">
        <v>52</v>
      </c>
    </row>
    <row r="206" spans="1:19" ht="15" customHeight="1" x14ac:dyDescent="0.2">
      <c r="A206" s="112" t="s">
        <v>62</v>
      </c>
      <c r="B206" s="113" t="s">
        <v>66</v>
      </c>
      <c r="C206" s="183">
        <f>'2022_9bis_Mois-Maand'!C206+'2022_9ter_Mois-Maand '!C206</f>
        <v>0</v>
      </c>
      <c r="D206" s="101">
        <f>'2022_9bis_Mois-Maand'!D206+'2022_9ter_Mois-Maand '!D206</f>
        <v>1</v>
      </c>
      <c r="E206" s="101">
        <f>'2022_9bis_Mois-Maand'!E206+'2022_9ter_Mois-Maand '!E206</f>
        <v>0</v>
      </c>
      <c r="F206" s="100">
        <f>'2022_9bis_Mois-Maand'!F206+'2022_9ter_Mois-Maand '!F206</f>
        <v>1</v>
      </c>
      <c r="G206" s="100">
        <f>'2022_9bis_Mois-Maand'!G206+'2022_9ter_Mois-Maand '!G206</f>
        <v>0</v>
      </c>
      <c r="H206" s="100">
        <f>'2022_9bis_Mois-Maand'!H206+'2022_9ter_Mois-Maand '!H206</f>
        <v>0</v>
      </c>
      <c r="I206" s="100">
        <f>'2022_9bis_Mois-Maand'!I206+'2022_9ter_Mois-Maand '!I206</f>
        <v>0</v>
      </c>
      <c r="J206" s="100">
        <f>'2022_9bis_Mois-Maand'!J206+'2022_9ter_Mois-Maand '!J206</f>
        <v>0</v>
      </c>
      <c r="K206" s="100">
        <f>'2022_9bis_Mois-Maand'!K206+'2022_9ter_Mois-Maand '!K206</f>
        <v>1</v>
      </c>
      <c r="L206" s="100">
        <f>'2022_9bis_Mois-Maand'!L206+'2022_9ter_Mois-Maand '!L206</f>
        <v>1</v>
      </c>
      <c r="M206" s="40"/>
      <c r="N206" s="40"/>
      <c r="O206" s="97">
        <f t="shared" si="8"/>
        <v>4</v>
      </c>
      <c r="P206" s="9"/>
      <c r="Q206" s="47" t="s">
        <v>63</v>
      </c>
      <c r="R206" s="48" t="s">
        <v>64</v>
      </c>
      <c r="S206" s="49" t="s">
        <v>65</v>
      </c>
    </row>
    <row r="207" spans="1:19" ht="15" customHeight="1" x14ac:dyDescent="0.2">
      <c r="A207" s="112" t="s">
        <v>711</v>
      </c>
      <c r="B207" s="113" t="s">
        <v>157</v>
      </c>
      <c r="C207" s="183">
        <f>'2022_9bis_Mois-Maand'!C207+'2022_9ter_Mois-Maand '!C207</f>
        <v>0</v>
      </c>
      <c r="D207" s="101">
        <f>'2022_9bis_Mois-Maand'!D207+'2022_9ter_Mois-Maand '!D207</f>
        <v>0</v>
      </c>
      <c r="E207" s="101">
        <f>'2022_9bis_Mois-Maand'!E207+'2022_9ter_Mois-Maand '!E207</f>
        <v>0</v>
      </c>
      <c r="F207" s="100">
        <f>'2022_9bis_Mois-Maand'!F207+'2022_9ter_Mois-Maand '!F207</f>
        <v>0</v>
      </c>
      <c r="G207" s="100">
        <f>'2022_9bis_Mois-Maand'!G207+'2022_9ter_Mois-Maand '!G207</f>
        <v>0</v>
      </c>
      <c r="H207" s="100">
        <f>'2022_9bis_Mois-Maand'!H207+'2022_9ter_Mois-Maand '!H207</f>
        <v>0</v>
      </c>
      <c r="I207" s="100">
        <f>'2022_9bis_Mois-Maand'!I207+'2022_9ter_Mois-Maand '!I207</f>
        <v>0</v>
      </c>
      <c r="J207" s="100">
        <f>'2022_9bis_Mois-Maand'!J207+'2022_9ter_Mois-Maand '!J207</f>
        <v>0</v>
      </c>
      <c r="K207" s="100">
        <f>'2022_9bis_Mois-Maand'!K207+'2022_9ter_Mois-Maand '!K207</f>
        <v>0</v>
      </c>
      <c r="L207" s="100">
        <f>'2022_9bis_Mois-Maand'!L207+'2022_9ter_Mois-Maand '!L207</f>
        <v>0</v>
      </c>
      <c r="M207" s="40"/>
      <c r="N207" s="40"/>
      <c r="O207" s="97">
        <f t="shared" si="8"/>
        <v>0</v>
      </c>
      <c r="P207" s="17"/>
      <c r="Q207" s="47" t="s">
        <v>714</v>
      </c>
      <c r="R207" s="48" t="s">
        <v>156</v>
      </c>
      <c r="S207" s="49" t="s">
        <v>715</v>
      </c>
    </row>
    <row r="208" spans="1:19" ht="15" customHeight="1" x14ac:dyDescent="0.2">
      <c r="A208" s="112" t="s">
        <v>169</v>
      </c>
      <c r="B208" s="113" t="s">
        <v>173</v>
      </c>
      <c r="C208" s="184">
        <f>'2022_9bis_Mois-Maand'!C208+'2022_9ter_Mois-Maand '!C208</f>
        <v>0</v>
      </c>
      <c r="D208" s="70">
        <f>'2022_9bis_Mois-Maand'!D208+'2022_9ter_Mois-Maand '!D208</f>
        <v>0</v>
      </c>
      <c r="E208" s="70">
        <f>'2022_9bis_Mois-Maand'!E208+'2022_9ter_Mois-Maand '!E208</f>
        <v>0</v>
      </c>
      <c r="F208" s="96">
        <f>'2022_9bis_Mois-Maand'!F208+'2022_9ter_Mois-Maand '!F208</f>
        <v>0</v>
      </c>
      <c r="G208" s="96">
        <f>'2022_9bis_Mois-Maand'!G208+'2022_9ter_Mois-Maand '!G208</f>
        <v>0</v>
      </c>
      <c r="H208" s="96">
        <f>'2022_9bis_Mois-Maand'!H208+'2022_9ter_Mois-Maand '!H208</f>
        <v>0</v>
      </c>
      <c r="I208" s="96">
        <f>'2022_9bis_Mois-Maand'!I208+'2022_9ter_Mois-Maand '!I208</f>
        <v>0</v>
      </c>
      <c r="J208" s="96">
        <f>'2022_9bis_Mois-Maand'!J208+'2022_9ter_Mois-Maand '!J208</f>
        <v>0</v>
      </c>
      <c r="K208" s="96">
        <f>'2022_9bis_Mois-Maand'!K208+'2022_9ter_Mois-Maand '!K208</f>
        <v>0</v>
      </c>
      <c r="L208" s="96">
        <f>'2022_9bis_Mois-Maand'!L208+'2022_9ter_Mois-Maand '!L208</f>
        <v>0</v>
      </c>
      <c r="M208" s="40"/>
      <c r="N208" s="40"/>
      <c r="O208" s="97">
        <f t="shared" si="8"/>
        <v>0</v>
      </c>
      <c r="P208" s="10"/>
      <c r="Q208" s="47" t="s">
        <v>170</v>
      </c>
      <c r="R208" s="48" t="s">
        <v>171</v>
      </c>
      <c r="S208" s="49" t="s">
        <v>172</v>
      </c>
    </row>
    <row r="209" spans="1:19" ht="15" customHeight="1" x14ac:dyDescent="0.2">
      <c r="A209" s="112" t="s">
        <v>158</v>
      </c>
      <c r="B209" s="113" t="s">
        <v>162</v>
      </c>
      <c r="C209" s="70">
        <f>'2022_9bis_Mois-Maand'!C209+'2022_9ter_Mois-Maand '!C209</f>
        <v>0</v>
      </c>
      <c r="D209" s="70">
        <f>'2022_9bis_Mois-Maand'!D209+'2022_9ter_Mois-Maand '!D209</f>
        <v>0</v>
      </c>
      <c r="E209" s="70">
        <f>'2022_9bis_Mois-Maand'!E209+'2022_9ter_Mois-Maand '!E209</f>
        <v>0</v>
      </c>
      <c r="F209" s="70">
        <f>'2022_9bis_Mois-Maand'!F209+'2022_9ter_Mois-Maand '!F209</f>
        <v>0</v>
      </c>
      <c r="G209" s="70">
        <f>'2022_9bis_Mois-Maand'!G209+'2022_9ter_Mois-Maand '!G209</f>
        <v>0</v>
      </c>
      <c r="H209" s="70">
        <f>'2022_9bis_Mois-Maand'!H209+'2022_9ter_Mois-Maand '!H209</f>
        <v>0</v>
      </c>
      <c r="I209" s="70">
        <f>'2022_9bis_Mois-Maand'!I209+'2022_9ter_Mois-Maand '!I209</f>
        <v>0</v>
      </c>
      <c r="J209" s="70">
        <f>'2022_9bis_Mois-Maand'!J209+'2022_9ter_Mois-Maand '!J209</f>
        <v>0</v>
      </c>
      <c r="K209" s="70">
        <f>'2022_9bis_Mois-Maand'!K209+'2022_9ter_Mois-Maand '!K209</f>
        <v>0</v>
      </c>
      <c r="L209" s="70">
        <f>'2022_9bis_Mois-Maand'!L209+'2022_9ter_Mois-Maand '!L209</f>
        <v>0</v>
      </c>
      <c r="M209" s="40"/>
      <c r="N209" s="40"/>
      <c r="O209" s="97">
        <f t="shared" si="8"/>
        <v>0</v>
      </c>
      <c r="P209" s="10"/>
      <c r="Q209" s="47" t="s">
        <v>159</v>
      </c>
      <c r="R209" s="48" t="s">
        <v>160</v>
      </c>
      <c r="S209" s="49" t="s">
        <v>161</v>
      </c>
    </row>
    <row r="210" spans="1:19" ht="15" customHeight="1" x14ac:dyDescent="0.2">
      <c r="A210" s="112" t="s">
        <v>203</v>
      </c>
      <c r="B210" s="113" t="s">
        <v>206</v>
      </c>
      <c r="C210" s="70">
        <f>'2022_9bis_Mois-Maand'!C210+'2022_9ter_Mois-Maand '!C210</f>
        <v>0</v>
      </c>
      <c r="D210" s="70">
        <f>'2022_9bis_Mois-Maand'!D210+'2022_9ter_Mois-Maand '!D210</f>
        <v>0</v>
      </c>
      <c r="E210" s="70">
        <f>'2022_9bis_Mois-Maand'!E210+'2022_9ter_Mois-Maand '!E210</f>
        <v>0</v>
      </c>
      <c r="F210" s="70">
        <f>'2022_9bis_Mois-Maand'!F210+'2022_9ter_Mois-Maand '!F210</f>
        <v>0</v>
      </c>
      <c r="G210" s="70">
        <f>'2022_9bis_Mois-Maand'!G210+'2022_9ter_Mois-Maand '!G210</f>
        <v>0</v>
      </c>
      <c r="H210" s="70">
        <f>'2022_9bis_Mois-Maand'!H210+'2022_9ter_Mois-Maand '!H210</f>
        <v>0</v>
      </c>
      <c r="I210" s="70">
        <f>'2022_9bis_Mois-Maand'!I210+'2022_9ter_Mois-Maand '!I210</f>
        <v>0</v>
      </c>
      <c r="J210" s="70">
        <f>'2022_9bis_Mois-Maand'!J210+'2022_9ter_Mois-Maand '!J210</f>
        <v>0</v>
      </c>
      <c r="K210" s="70">
        <f>'2022_9bis_Mois-Maand'!K210+'2022_9ter_Mois-Maand '!K210</f>
        <v>0</v>
      </c>
      <c r="L210" s="70">
        <f>'2022_9bis_Mois-Maand'!L210+'2022_9ter_Mois-Maand '!L210</f>
        <v>0</v>
      </c>
      <c r="M210" s="40"/>
      <c r="N210" s="40"/>
      <c r="O210" s="97">
        <f t="shared" si="8"/>
        <v>0</v>
      </c>
      <c r="P210" s="10"/>
      <c r="Q210" s="47" t="s">
        <v>204</v>
      </c>
      <c r="R210" s="48" t="s">
        <v>204</v>
      </c>
      <c r="S210" s="49" t="s">
        <v>205</v>
      </c>
    </row>
    <row r="211" spans="1:19" ht="15" customHeight="1" x14ac:dyDescent="0.2">
      <c r="A211" s="112" t="s">
        <v>285</v>
      </c>
      <c r="B211" s="113" t="s">
        <v>289</v>
      </c>
      <c r="C211" s="70">
        <f>'2022_9bis_Mois-Maand'!C211+'2022_9ter_Mois-Maand '!C211</f>
        <v>0</v>
      </c>
      <c r="D211" s="70">
        <f>'2022_9bis_Mois-Maand'!D211+'2022_9ter_Mois-Maand '!D211</f>
        <v>0</v>
      </c>
      <c r="E211" s="70">
        <f>'2022_9bis_Mois-Maand'!E211+'2022_9ter_Mois-Maand '!E211</f>
        <v>0</v>
      </c>
      <c r="F211" s="70">
        <f>'2022_9bis_Mois-Maand'!F211+'2022_9ter_Mois-Maand '!F211</f>
        <v>0</v>
      </c>
      <c r="G211" s="70">
        <f>'2022_9bis_Mois-Maand'!G211+'2022_9ter_Mois-Maand '!G211</f>
        <v>0</v>
      </c>
      <c r="H211" s="70">
        <f>'2022_9bis_Mois-Maand'!H211+'2022_9ter_Mois-Maand '!H211</f>
        <v>0</v>
      </c>
      <c r="I211" s="70">
        <f>'2022_9bis_Mois-Maand'!I211+'2022_9ter_Mois-Maand '!I211</f>
        <v>0</v>
      </c>
      <c r="J211" s="70">
        <f>'2022_9bis_Mois-Maand'!J211+'2022_9ter_Mois-Maand '!J211</f>
        <v>0</v>
      </c>
      <c r="K211" s="70">
        <f>'2022_9bis_Mois-Maand'!K211+'2022_9ter_Mois-Maand '!K211</f>
        <v>0</v>
      </c>
      <c r="L211" s="70">
        <f>'2022_9bis_Mois-Maand'!L211+'2022_9ter_Mois-Maand '!L211</f>
        <v>0</v>
      </c>
      <c r="M211" s="40"/>
      <c r="N211" s="40"/>
      <c r="O211" s="97">
        <f t="shared" si="8"/>
        <v>0</v>
      </c>
      <c r="P211" s="10"/>
      <c r="Q211" s="47" t="s">
        <v>286</v>
      </c>
      <c r="R211" s="48" t="s">
        <v>287</v>
      </c>
      <c r="S211" s="49" t="s">
        <v>288</v>
      </c>
    </row>
    <row r="212" spans="1:19" ht="15" customHeight="1" x14ac:dyDescent="0.2">
      <c r="A212" s="112" t="s">
        <v>250</v>
      </c>
      <c r="B212" s="113" t="s">
        <v>254</v>
      </c>
      <c r="C212" s="70">
        <f>'2022_9bis_Mois-Maand'!C212+'2022_9ter_Mois-Maand '!C212</f>
        <v>0</v>
      </c>
      <c r="D212" s="70">
        <f>'2022_9bis_Mois-Maand'!D212+'2022_9ter_Mois-Maand '!D212</f>
        <v>0</v>
      </c>
      <c r="E212" s="70">
        <f>'2022_9bis_Mois-Maand'!E212+'2022_9ter_Mois-Maand '!E212</f>
        <v>0</v>
      </c>
      <c r="F212" s="70">
        <f>'2022_9bis_Mois-Maand'!F212+'2022_9ter_Mois-Maand '!F212</f>
        <v>0</v>
      </c>
      <c r="G212" s="70">
        <f>'2022_9bis_Mois-Maand'!G212+'2022_9ter_Mois-Maand '!G212</f>
        <v>0</v>
      </c>
      <c r="H212" s="70">
        <f>'2022_9bis_Mois-Maand'!H212+'2022_9ter_Mois-Maand '!H212</f>
        <v>0</v>
      </c>
      <c r="I212" s="70">
        <f>'2022_9bis_Mois-Maand'!I212+'2022_9ter_Mois-Maand '!I212</f>
        <v>0</v>
      </c>
      <c r="J212" s="70">
        <f>'2022_9bis_Mois-Maand'!J212+'2022_9ter_Mois-Maand '!J212</f>
        <v>0</v>
      </c>
      <c r="K212" s="70">
        <f>'2022_9bis_Mois-Maand'!K212+'2022_9ter_Mois-Maand '!K212</f>
        <v>0</v>
      </c>
      <c r="L212" s="70">
        <f>'2022_9bis_Mois-Maand'!L212+'2022_9ter_Mois-Maand '!L212</f>
        <v>0</v>
      </c>
      <c r="M212" s="40"/>
      <c r="N212" s="40"/>
      <c r="O212" s="97">
        <f t="shared" si="8"/>
        <v>0</v>
      </c>
      <c r="P212" s="10"/>
      <c r="Q212" s="47" t="s">
        <v>251</v>
      </c>
      <c r="R212" s="48" t="s">
        <v>252</v>
      </c>
      <c r="S212" s="49" t="s">
        <v>253</v>
      </c>
    </row>
    <row r="213" spans="1:19" ht="15" customHeight="1" x14ac:dyDescent="0.2">
      <c r="A213" s="112" t="s">
        <v>198</v>
      </c>
      <c r="B213" s="113" t="s">
        <v>202</v>
      </c>
      <c r="C213" s="70">
        <f>'2022_9bis_Mois-Maand'!C213+'2022_9ter_Mois-Maand '!C213</f>
        <v>0</v>
      </c>
      <c r="D213" s="70">
        <f>'2022_9bis_Mois-Maand'!D213+'2022_9ter_Mois-Maand '!D213</f>
        <v>0</v>
      </c>
      <c r="E213" s="70">
        <f>'2022_9bis_Mois-Maand'!E213+'2022_9ter_Mois-Maand '!E213</f>
        <v>0</v>
      </c>
      <c r="F213" s="70">
        <f>'2022_9bis_Mois-Maand'!F213+'2022_9ter_Mois-Maand '!F213</f>
        <v>0</v>
      </c>
      <c r="G213" s="70">
        <f>'2022_9bis_Mois-Maand'!G213+'2022_9ter_Mois-Maand '!G213</f>
        <v>0</v>
      </c>
      <c r="H213" s="70">
        <f>'2022_9bis_Mois-Maand'!H213+'2022_9ter_Mois-Maand '!H213</f>
        <v>0</v>
      </c>
      <c r="I213" s="70">
        <f>'2022_9bis_Mois-Maand'!I213+'2022_9ter_Mois-Maand '!I213</f>
        <v>0</v>
      </c>
      <c r="J213" s="70">
        <f>'2022_9bis_Mois-Maand'!J213+'2022_9ter_Mois-Maand '!J213</f>
        <v>0</v>
      </c>
      <c r="K213" s="70">
        <f>'2022_9bis_Mois-Maand'!K213+'2022_9ter_Mois-Maand '!K213</f>
        <v>0</v>
      </c>
      <c r="L213" s="70">
        <f>'2022_9bis_Mois-Maand'!L213+'2022_9ter_Mois-Maand '!L213</f>
        <v>0</v>
      </c>
      <c r="M213" s="40"/>
      <c r="N213" s="40"/>
      <c r="O213" s="97">
        <f t="shared" si="8"/>
        <v>0</v>
      </c>
      <c r="P213" s="10"/>
      <c r="Q213" s="47" t="s">
        <v>199</v>
      </c>
      <c r="R213" s="48" t="s">
        <v>200</v>
      </c>
      <c r="S213" s="49" t="s">
        <v>201</v>
      </c>
    </row>
    <row r="214" spans="1:19" ht="15" customHeight="1" x14ac:dyDescent="0.2">
      <c r="A214" s="112" t="s">
        <v>219</v>
      </c>
      <c r="B214" s="113" t="s">
        <v>222</v>
      </c>
      <c r="C214" s="70">
        <f>'2022_9bis_Mois-Maand'!C214+'2022_9ter_Mois-Maand '!C214</f>
        <v>0</v>
      </c>
      <c r="D214" s="70">
        <f>'2022_9bis_Mois-Maand'!D214+'2022_9ter_Mois-Maand '!D214</f>
        <v>0</v>
      </c>
      <c r="E214" s="70">
        <f>'2022_9bis_Mois-Maand'!E214+'2022_9ter_Mois-Maand '!E214</f>
        <v>0</v>
      </c>
      <c r="F214" s="70">
        <f>'2022_9bis_Mois-Maand'!F214+'2022_9ter_Mois-Maand '!F214</f>
        <v>0</v>
      </c>
      <c r="G214" s="70">
        <f>'2022_9bis_Mois-Maand'!G214+'2022_9ter_Mois-Maand '!G214</f>
        <v>0</v>
      </c>
      <c r="H214" s="70">
        <f>'2022_9bis_Mois-Maand'!H214+'2022_9ter_Mois-Maand '!H214</f>
        <v>0</v>
      </c>
      <c r="I214" s="70">
        <f>'2022_9bis_Mois-Maand'!I214+'2022_9ter_Mois-Maand '!I214</f>
        <v>0</v>
      </c>
      <c r="J214" s="70">
        <f>'2022_9bis_Mois-Maand'!J214+'2022_9ter_Mois-Maand '!J214</f>
        <v>0</v>
      </c>
      <c r="K214" s="70">
        <f>'2022_9bis_Mois-Maand'!K214+'2022_9ter_Mois-Maand '!K214</f>
        <v>0</v>
      </c>
      <c r="L214" s="70">
        <f>'2022_9bis_Mois-Maand'!L214+'2022_9ter_Mois-Maand '!L214</f>
        <v>0</v>
      </c>
      <c r="M214" s="40"/>
      <c r="N214" s="40"/>
      <c r="O214" s="97">
        <f t="shared" si="8"/>
        <v>0</v>
      </c>
      <c r="P214" s="10"/>
      <c r="Q214" s="47" t="s">
        <v>220</v>
      </c>
      <c r="R214" s="48" t="s">
        <v>221</v>
      </c>
      <c r="S214" s="49" t="s">
        <v>219</v>
      </c>
    </row>
    <row r="215" spans="1:19" ht="15" customHeight="1" x14ac:dyDescent="0.2">
      <c r="A215" s="94" t="s">
        <v>264</v>
      </c>
      <c r="B215" s="95" t="s">
        <v>268</v>
      </c>
      <c r="C215" s="70">
        <f>'2022_9bis_Mois-Maand'!C215+'2022_9ter_Mois-Maand '!C215</f>
        <v>0</v>
      </c>
      <c r="D215" s="70">
        <f>'2022_9bis_Mois-Maand'!D215+'2022_9ter_Mois-Maand '!D215</f>
        <v>0</v>
      </c>
      <c r="E215" s="70">
        <f>'2022_9bis_Mois-Maand'!E215+'2022_9ter_Mois-Maand '!E215</f>
        <v>0</v>
      </c>
      <c r="F215" s="70">
        <f>'2022_9bis_Mois-Maand'!F215+'2022_9ter_Mois-Maand '!F215</f>
        <v>0</v>
      </c>
      <c r="G215" s="70">
        <f>'2022_9bis_Mois-Maand'!G215+'2022_9ter_Mois-Maand '!G215</f>
        <v>0</v>
      </c>
      <c r="H215" s="70">
        <f>'2022_9bis_Mois-Maand'!H215+'2022_9ter_Mois-Maand '!H215</f>
        <v>0</v>
      </c>
      <c r="I215" s="70">
        <f>'2022_9bis_Mois-Maand'!I215+'2022_9ter_Mois-Maand '!I215</f>
        <v>0</v>
      </c>
      <c r="J215" s="70">
        <f>'2022_9bis_Mois-Maand'!J215+'2022_9ter_Mois-Maand '!J215</f>
        <v>0</v>
      </c>
      <c r="K215" s="70">
        <f>'2022_9bis_Mois-Maand'!K215+'2022_9ter_Mois-Maand '!K215</f>
        <v>0</v>
      </c>
      <c r="L215" s="70">
        <f>'2022_9bis_Mois-Maand'!L215+'2022_9ter_Mois-Maand '!L215</f>
        <v>0</v>
      </c>
      <c r="M215" s="40"/>
      <c r="N215" s="40"/>
      <c r="O215" s="97">
        <f t="shared" si="8"/>
        <v>0</v>
      </c>
      <c r="P215" s="10"/>
      <c r="Q215" s="47" t="s">
        <v>265</v>
      </c>
      <c r="R215" s="48" t="s">
        <v>266</v>
      </c>
      <c r="S215" s="49" t="s">
        <v>267</v>
      </c>
    </row>
    <row r="216" spans="1:19" ht="15" customHeight="1" x14ac:dyDescent="0.2">
      <c r="A216" s="112" t="s">
        <v>302</v>
      </c>
      <c r="B216" s="113" t="s">
        <v>306</v>
      </c>
      <c r="C216" s="70">
        <f>'2022_9bis_Mois-Maand'!C216+'2022_9ter_Mois-Maand '!C216</f>
        <v>0</v>
      </c>
      <c r="D216" s="70">
        <f>'2022_9bis_Mois-Maand'!D216+'2022_9ter_Mois-Maand '!D216</f>
        <v>0</v>
      </c>
      <c r="E216" s="70">
        <f>'2022_9bis_Mois-Maand'!E216+'2022_9ter_Mois-Maand '!E216</f>
        <v>0</v>
      </c>
      <c r="F216" s="70">
        <f>'2022_9bis_Mois-Maand'!F216+'2022_9ter_Mois-Maand '!F216</f>
        <v>0</v>
      </c>
      <c r="G216" s="70">
        <f>'2022_9bis_Mois-Maand'!G216+'2022_9ter_Mois-Maand '!G216</f>
        <v>0</v>
      </c>
      <c r="H216" s="70">
        <f>'2022_9bis_Mois-Maand'!H216+'2022_9ter_Mois-Maand '!H216</f>
        <v>0</v>
      </c>
      <c r="I216" s="70">
        <f>'2022_9bis_Mois-Maand'!I216+'2022_9ter_Mois-Maand '!I216</f>
        <v>0</v>
      </c>
      <c r="J216" s="70">
        <f>'2022_9bis_Mois-Maand'!J216+'2022_9ter_Mois-Maand '!J216</f>
        <v>0</v>
      </c>
      <c r="K216" s="70">
        <f>'2022_9bis_Mois-Maand'!K216+'2022_9ter_Mois-Maand '!K216</f>
        <v>0</v>
      </c>
      <c r="L216" s="70">
        <f>'2022_9bis_Mois-Maand'!L216+'2022_9ter_Mois-Maand '!L216</f>
        <v>0</v>
      </c>
      <c r="M216" s="40"/>
      <c r="N216" s="40"/>
      <c r="O216" s="97">
        <f t="shared" si="8"/>
        <v>0</v>
      </c>
      <c r="P216" s="10"/>
      <c r="Q216" s="47" t="s">
        <v>303</v>
      </c>
      <c r="R216" s="48" t="s">
        <v>304</v>
      </c>
      <c r="S216" s="49" t="s">
        <v>305</v>
      </c>
    </row>
    <row r="217" spans="1:19" ht="15" customHeight="1" x14ac:dyDescent="0.2">
      <c r="A217" s="94" t="s">
        <v>152</v>
      </c>
      <c r="B217" s="95" t="s">
        <v>155</v>
      </c>
      <c r="C217" s="70">
        <f>'2022_9bis_Mois-Maand'!C217+'2022_9ter_Mois-Maand '!C217</f>
        <v>0</v>
      </c>
      <c r="D217" s="70">
        <f>'2022_9bis_Mois-Maand'!D217+'2022_9ter_Mois-Maand '!D217</f>
        <v>0</v>
      </c>
      <c r="E217" s="70">
        <f>'2022_9bis_Mois-Maand'!E217+'2022_9ter_Mois-Maand '!E217</f>
        <v>0</v>
      </c>
      <c r="F217" s="70">
        <f>'2022_9bis_Mois-Maand'!F217+'2022_9ter_Mois-Maand '!F217</f>
        <v>0</v>
      </c>
      <c r="G217" s="70">
        <f>'2022_9bis_Mois-Maand'!G217+'2022_9ter_Mois-Maand '!G217</f>
        <v>0</v>
      </c>
      <c r="H217" s="70">
        <f>'2022_9bis_Mois-Maand'!H217+'2022_9ter_Mois-Maand '!H217</f>
        <v>0</v>
      </c>
      <c r="I217" s="70">
        <f>'2022_9bis_Mois-Maand'!I217+'2022_9ter_Mois-Maand '!I217</f>
        <v>0</v>
      </c>
      <c r="J217" s="70">
        <f>'2022_9bis_Mois-Maand'!J217+'2022_9ter_Mois-Maand '!J217</f>
        <v>0</v>
      </c>
      <c r="K217" s="70">
        <f>'2022_9bis_Mois-Maand'!K217+'2022_9ter_Mois-Maand '!K217</f>
        <v>0</v>
      </c>
      <c r="L217" s="70">
        <f>'2022_9bis_Mois-Maand'!L217+'2022_9ter_Mois-Maand '!L217</f>
        <v>0</v>
      </c>
      <c r="M217" s="40"/>
      <c r="N217" s="40"/>
      <c r="O217" s="97">
        <f t="shared" si="8"/>
        <v>0</v>
      </c>
      <c r="P217" s="10"/>
      <c r="Q217" s="47" t="s">
        <v>153</v>
      </c>
      <c r="R217" s="48" t="s">
        <v>154</v>
      </c>
      <c r="S217" s="49" t="s">
        <v>153</v>
      </c>
    </row>
    <row r="218" spans="1:19" ht="15" customHeight="1" x14ac:dyDescent="0.2">
      <c r="A218" s="94" t="s">
        <v>374</v>
      </c>
      <c r="B218" s="95" t="s">
        <v>378</v>
      </c>
      <c r="C218" s="171">
        <f>'2022_9bis_Mois-Maand'!C218+'2022_9ter_Mois-Maand '!C218</f>
        <v>0</v>
      </c>
      <c r="D218" s="171">
        <f>'2022_9bis_Mois-Maand'!D218+'2022_9ter_Mois-Maand '!D218</f>
        <v>0</v>
      </c>
      <c r="E218" s="171">
        <f>'2022_9bis_Mois-Maand'!E218+'2022_9ter_Mois-Maand '!E218</f>
        <v>0</v>
      </c>
      <c r="F218" s="171">
        <f>'2022_9bis_Mois-Maand'!F218+'2022_9ter_Mois-Maand '!F218</f>
        <v>0</v>
      </c>
      <c r="G218" s="171">
        <f>'2022_9bis_Mois-Maand'!G218+'2022_9ter_Mois-Maand '!G218</f>
        <v>0</v>
      </c>
      <c r="H218" s="171">
        <f>'2022_9bis_Mois-Maand'!H218+'2022_9ter_Mois-Maand '!H218</f>
        <v>0</v>
      </c>
      <c r="I218" s="171">
        <f>'2022_9bis_Mois-Maand'!I218+'2022_9ter_Mois-Maand '!I218</f>
        <v>0</v>
      </c>
      <c r="J218" s="171">
        <f>'2022_9bis_Mois-Maand'!J218+'2022_9ter_Mois-Maand '!J218</f>
        <v>0</v>
      </c>
      <c r="K218" s="171">
        <f>'2022_9bis_Mois-Maand'!K218+'2022_9ter_Mois-Maand '!K218</f>
        <v>0</v>
      </c>
      <c r="L218" s="171">
        <f>'2022_9bis_Mois-Maand'!L218+'2022_9ter_Mois-Maand '!L218</f>
        <v>0</v>
      </c>
      <c r="M218" s="40"/>
      <c r="N218" s="40"/>
      <c r="O218" s="97">
        <f t="shared" si="8"/>
        <v>0</v>
      </c>
      <c r="P218" s="10"/>
      <c r="Q218" s="47" t="s">
        <v>375</v>
      </c>
      <c r="R218" s="48" t="s">
        <v>376</v>
      </c>
      <c r="S218" s="49" t="s">
        <v>377</v>
      </c>
    </row>
    <row r="219" spans="1:19" ht="15" customHeight="1" x14ac:dyDescent="0.2">
      <c r="A219" s="94" t="s">
        <v>366</v>
      </c>
      <c r="B219" s="95" t="s">
        <v>370</v>
      </c>
      <c r="C219" s="70">
        <f>'2022_9bis_Mois-Maand'!C219+'2022_9ter_Mois-Maand '!C219</f>
        <v>0</v>
      </c>
      <c r="D219" s="70">
        <f>'2022_9bis_Mois-Maand'!D219+'2022_9ter_Mois-Maand '!D219</f>
        <v>0</v>
      </c>
      <c r="E219" s="70">
        <f>'2022_9bis_Mois-Maand'!E219+'2022_9ter_Mois-Maand '!E219</f>
        <v>0</v>
      </c>
      <c r="F219" s="70">
        <f>'2022_9bis_Mois-Maand'!F219+'2022_9ter_Mois-Maand '!F219</f>
        <v>0</v>
      </c>
      <c r="G219" s="70">
        <f>'2022_9bis_Mois-Maand'!G219+'2022_9ter_Mois-Maand '!G219</f>
        <v>0</v>
      </c>
      <c r="H219" s="70">
        <f>'2022_9bis_Mois-Maand'!H219+'2022_9ter_Mois-Maand '!H219</f>
        <v>0</v>
      </c>
      <c r="I219" s="70">
        <f>'2022_9bis_Mois-Maand'!I219+'2022_9ter_Mois-Maand '!I219</f>
        <v>0</v>
      </c>
      <c r="J219" s="70">
        <f>'2022_9bis_Mois-Maand'!J219+'2022_9ter_Mois-Maand '!J219</f>
        <v>0</v>
      </c>
      <c r="K219" s="70">
        <f>'2022_9bis_Mois-Maand'!K219+'2022_9ter_Mois-Maand '!K219</f>
        <v>0</v>
      </c>
      <c r="L219" s="70">
        <f>'2022_9bis_Mois-Maand'!L219+'2022_9ter_Mois-Maand '!L219</f>
        <v>0</v>
      </c>
      <c r="M219" s="40"/>
      <c r="N219" s="40"/>
      <c r="O219" s="97">
        <f t="shared" si="8"/>
        <v>0</v>
      </c>
      <c r="P219" s="10"/>
      <c r="Q219" s="47" t="s">
        <v>367</v>
      </c>
      <c r="R219" s="48" t="s">
        <v>368</v>
      </c>
      <c r="S219" s="49" t="s">
        <v>369</v>
      </c>
    </row>
    <row r="220" spans="1:19" ht="15" customHeight="1" x14ac:dyDescent="0.2">
      <c r="A220" s="112" t="s">
        <v>371</v>
      </c>
      <c r="B220" s="113" t="s">
        <v>373</v>
      </c>
      <c r="C220" s="70">
        <f>'2022_9bis_Mois-Maand'!C220+'2022_9ter_Mois-Maand '!C220</f>
        <v>0</v>
      </c>
      <c r="D220" s="70">
        <f>'2022_9bis_Mois-Maand'!D220+'2022_9ter_Mois-Maand '!D220</f>
        <v>0</v>
      </c>
      <c r="E220" s="70">
        <f>'2022_9bis_Mois-Maand'!E220+'2022_9ter_Mois-Maand '!E220</f>
        <v>0</v>
      </c>
      <c r="F220" s="70">
        <f>'2022_9bis_Mois-Maand'!F220+'2022_9ter_Mois-Maand '!F220</f>
        <v>0</v>
      </c>
      <c r="G220" s="70">
        <f>'2022_9bis_Mois-Maand'!G220+'2022_9ter_Mois-Maand '!G220</f>
        <v>0</v>
      </c>
      <c r="H220" s="70">
        <f>'2022_9bis_Mois-Maand'!H220+'2022_9ter_Mois-Maand '!H220</f>
        <v>0</v>
      </c>
      <c r="I220" s="70">
        <f>'2022_9bis_Mois-Maand'!I220+'2022_9ter_Mois-Maand '!I220</f>
        <v>0</v>
      </c>
      <c r="J220" s="70">
        <f>'2022_9bis_Mois-Maand'!J220+'2022_9ter_Mois-Maand '!J220</f>
        <v>0</v>
      </c>
      <c r="K220" s="70">
        <f>'2022_9bis_Mois-Maand'!K220+'2022_9ter_Mois-Maand '!K220</f>
        <v>0</v>
      </c>
      <c r="L220" s="70">
        <f>'2022_9bis_Mois-Maand'!L220+'2022_9ter_Mois-Maand '!L220</f>
        <v>0</v>
      </c>
      <c r="M220" s="40"/>
      <c r="N220" s="40"/>
      <c r="O220" s="97">
        <f t="shared" si="8"/>
        <v>0</v>
      </c>
      <c r="P220" s="10"/>
      <c r="Q220" s="47" t="s">
        <v>372</v>
      </c>
      <c r="R220" s="48" t="s">
        <v>372</v>
      </c>
      <c r="S220" s="49" t="s">
        <v>371</v>
      </c>
    </row>
    <row r="221" spans="1:19" ht="15" customHeight="1" x14ac:dyDescent="0.2">
      <c r="A221" s="112" t="s">
        <v>271</v>
      </c>
      <c r="B221" s="113" t="s">
        <v>275</v>
      </c>
      <c r="C221" s="70">
        <f>'2022_9bis_Mois-Maand'!C221+'2022_9ter_Mois-Maand '!C221</f>
        <v>0</v>
      </c>
      <c r="D221" s="70">
        <f>'2022_9bis_Mois-Maand'!D221+'2022_9ter_Mois-Maand '!D221</f>
        <v>0</v>
      </c>
      <c r="E221" s="70">
        <f>'2022_9bis_Mois-Maand'!E221+'2022_9ter_Mois-Maand '!E221</f>
        <v>0</v>
      </c>
      <c r="F221" s="70">
        <f>'2022_9bis_Mois-Maand'!F221+'2022_9ter_Mois-Maand '!F221</f>
        <v>0</v>
      </c>
      <c r="G221" s="70">
        <f>'2022_9bis_Mois-Maand'!G221+'2022_9ter_Mois-Maand '!G221</f>
        <v>0</v>
      </c>
      <c r="H221" s="70">
        <f>'2022_9bis_Mois-Maand'!H221+'2022_9ter_Mois-Maand '!H221</f>
        <v>0</v>
      </c>
      <c r="I221" s="70">
        <f>'2022_9bis_Mois-Maand'!I221+'2022_9ter_Mois-Maand '!I221</f>
        <v>0</v>
      </c>
      <c r="J221" s="70">
        <f>'2022_9bis_Mois-Maand'!J221+'2022_9ter_Mois-Maand '!J221</f>
        <v>0</v>
      </c>
      <c r="K221" s="70">
        <f>'2022_9bis_Mois-Maand'!K221+'2022_9ter_Mois-Maand '!K221</f>
        <v>0</v>
      </c>
      <c r="L221" s="70">
        <f>'2022_9bis_Mois-Maand'!L221+'2022_9ter_Mois-Maand '!L221</f>
        <v>0</v>
      </c>
      <c r="M221" s="40"/>
      <c r="N221" s="40"/>
      <c r="O221" s="97">
        <f t="shared" si="8"/>
        <v>0</v>
      </c>
      <c r="P221" s="10"/>
      <c r="Q221" s="47" t="s">
        <v>272</v>
      </c>
      <c r="R221" s="48" t="s">
        <v>273</v>
      </c>
      <c r="S221" s="49" t="s">
        <v>274</v>
      </c>
    </row>
    <row r="222" spans="1:19" ht="15" customHeight="1" x14ac:dyDescent="0.2">
      <c r="A222" s="94" t="s">
        <v>406</v>
      </c>
      <c r="B222" s="95" t="s">
        <v>408</v>
      </c>
      <c r="C222" s="70">
        <f>'2022_9bis_Mois-Maand'!C222+'2022_9ter_Mois-Maand '!C222</f>
        <v>0</v>
      </c>
      <c r="D222" s="70">
        <f>'2022_9bis_Mois-Maand'!D222+'2022_9ter_Mois-Maand '!D222</f>
        <v>0</v>
      </c>
      <c r="E222" s="70">
        <f>'2022_9bis_Mois-Maand'!E222+'2022_9ter_Mois-Maand '!E222</f>
        <v>0</v>
      </c>
      <c r="F222" s="70">
        <f>'2022_9bis_Mois-Maand'!F222+'2022_9ter_Mois-Maand '!F222</f>
        <v>0</v>
      </c>
      <c r="G222" s="70">
        <f>'2022_9bis_Mois-Maand'!G222+'2022_9ter_Mois-Maand '!G222</f>
        <v>0</v>
      </c>
      <c r="H222" s="70">
        <f>'2022_9bis_Mois-Maand'!H222+'2022_9ter_Mois-Maand '!H222</f>
        <v>0</v>
      </c>
      <c r="I222" s="70">
        <f>'2022_9bis_Mois-Maand'!I222+'2022_9ter_Mois-Maand '!I222</f>
        <v>0</v>
      </c>
      <c r="J222" s="70">
        <f>'2022_9bis_Mois-Maand'!J222+'2022_9ter_Mois-Maand '!J222</f>
        <v>0</v>
      </c>
      <c r="K222" s="70">
        <f>'2022_9bis_Mois-Maand'!K222+'2022_9ter_Mois-Maand '!K222</f>
        <v>0</v>
      </c>
      <c r="L222" s="70">
        <f>'2022_9bis_Mois-Maand'!L222+'2022_9ter_Mois-Maand '!L222</f>
        <v>0</v>
      </c>
      <c r="M222" s="40"/>
      <c r="N222" s="40"/>
      <c r="O222" s="97">
        <f t="shared" si="8"/>
        <v>0</v>
      </c>
      <c r="P222" s="10"/>
      <c r="Q222" s="47" t="s">
        <v>407</v>
      </c>
      <c r="R222" s="48" t="s">
        <v>407</v>
      </c>
      <c r="S222" s="49" t="s">
        <v>407</v>
      </c>
    </row>
    <row r="223" spans="1:19" ht="15" customHeight="1" x14ac:dyDescent="0.2">
      <c r="A223" s="112" t="s">
        <v>444</v>
      </c>
      <c r="B223" s="113" t="s">
        <v>447</v>
      </c>
      <c r="C223" s="70">
        <f>'2022_9bis_Mois-Maand'!C223+'2022_9ter_Mois-Maand '!C223</f>
        <v>0</v>
      </c>
      <c r="D223" s="70">
        <f>'2022_9bis_Mois-Maand'!D223+'2022_9ter_Mois-Maand '!D223</f>
        <v>0</v>
      </c>
      <c r="E223" s="70">
        <f>'2022_9bis_Mois-Maand'!E223+'2022_9ter_Mois-Maand '!E223</f>
        <v>0</v>
      </c>
      <c r="F223" s="70">
        <f>'2022_9bis_Mois-Maand'!F223+'2022_9ter_Mois-Maand '!F223</f>
        <v>0</v>
      </c>
      <c r="G223" s="70">
        <f>'2022_9bis_Mois-Maand'!G223+'2022_9ter_Mois-Maand '!G223</f>
        <v>0</v>
      </c>
      <c r="H223" s="70">
        <f>'2022_9bis_Mois-Maand'!H223+'2022_9ter_Mois-Maand '!H223</f>
        <v>0</v>
      </c>
      <c r="I223" s="70">
        <f>'2022_9bis_Mois-Maand'!I223+'2022_9ter_Mois-Maand '!I223</f>
        <v>0</v>
      </c>
      <c r="J223" s="70">
        <f>'2022_9bis_Mois-Maand'!J223+'2022_9ter_Mois-Maand '!J223</f>
        <v>0</v>
      </c>
      <c r="K223" s="70">
        <f>'2022_9bis_Mois-Maand'!K223+'2022_9ter_Mois-Maand '!K223</f>
        <v>0</v>
      </c>
      <c r="L223" s="70">
        <f>'2022_9bis_Mois-Maand'!L223+'2022_9ter_Mois-Maand '!L223</f>
        <v>0</v>
      </c>
      <c r="M223" s="40"/>
      <c r="N223" s="40"/>
      <c r="O223" s="97">
        <f t="shared" si="8"/>
        <v>0</v>
      </c>
      <c r="P223" s="10"/>
      <c r="Q223" s="47" t="s">
        <v>445</v>
      </c>
      <c r="R223" s="48" t="s">
        <v>446</v>
      </c>
      <c r="S223" s="49" t="s">
        <v>716</v>
      </c>
    </row>
    <row r="224" spans="1:19" ht="15" customHeight="1" x14ac:dyDescent="0.2">
      <c r="A224" s="112" t="s">
        <v>37</v>
      </c>
      <c r="B224" s="113" t="s">
        <v>41</v>
      </c>
      <c r="C224" s="70">
        <f>'2022_9bis_Mois-Maand'!C224+'2022_9ter_Mois-Maand '!C224</f>
        <v>0</v>
      </c>
      <c r="D224" s="70">
        <f>'2022_9bis_Mois-Maand'!D224+'2022_9ter_Mois-Maand '!D224</f>
        <v>0</v>
      </c>
      <c r="E224" s="70">
        <f>'2022_9bis_Mois-Maand'!E224+'2022_9ter_Mois-Maand '!E224</f>
        <v>0</v>
      </c>
      <c r="F224" s="70">
        <f>'2022_9bis_Mois-Maand'!F224+'2022_9ter_Mois-Maand '!F224</f>
        <v>0</v>
      </c>
      <c r="G224" s="70">
        <f>'2022_9bis_Mois-Maand'!G224+'2022_9ter_Mois-Maand '!G224</f>
        <v>0</v>
      </c>
      <c r="H224" s="70">
        <f>'2022_9bis_Mois-Maand'!H224+'2022_9ter_Mois-Maand '!H224</f>
        <v>0</v>
      </c>
      <c r="I224" s="70">
        <f>'2022_9bis_Mois-Maand'!I224+'2022_9ter_Mois-Maand '!I224</f>
        <v>0</v>
      </c>
      <c r="J224" s="70">
        <f>'2022_9bis_Mois-Maand'!J224+'2022_9ter_Mois-Maand '!J224</f>
        <v>0</v>
      </c>
      <c r="K224" s="70">
        <f>'2022_9bis_Mois-Maand'!K224+'2022_9ter_Mois-Maand '!K224</f>
        <v>0</v>
      </c>
      <c r="L224" s="70">
        <f>'2022_9bis_Mois-Maand'!L224+'2022_9ter_Mois-Maand '!L224</f>
        <v>0</v>
      </c>
      <c r="M224" s="40"/>
      <c r="N224" s="40"/>
      <c r="O224" s="97">
        <f t="shared" si="8"/>
        <v>0</v>
      </c>
      <c r="P224" s="10"/>
      <c r="Q224" s="47" t="s">
        <v>38</v>
      </c>
      <c r="R224" s="48" t="s">
        <v>39</v>
      </c>
      <c r="S224" s="49" t="s">
        <v>40</v>
      </c>
    </row>
    <row r="225" spans="1:19" ht="15" customHeight="1" x14ac:dyDescent="0.2">
      <c r="A225" s="112" t="s">
        <v>481</v>
      </c>
      <c r="B225" s="113" t="s">
        <v>484</v>
      </c>
      <c r="C225" s="70">
        <f>'2022_9bis_Mois-Maand'!C225+'2022_9ter_Mois-Maand '!C225</f>
        <v>1</v>
      </c>
      <c r="D225" s="70">
        <f>'2022_9bis_Mois-Maand'!D225+'2022_9ter_Mois-Maand '!D225</f>
        <v>0</v>
      </c>
      <c r="E225" s="70">
        <f>'2022_9bis_Mois-Maand'!E225+'2022_9ter_Mois-Maand '!E225</f>
        <v>0</v>
      </c>
      <c r="F225" s="70">
        <f>'2022_9bis_Mois-Maand'!F225+'2022_9ter_Mois-Maand '!F225</f>
        <v>0</v>
      </c>
      <c r="G225" s="70">
        <f>'2022_9bis_Mois-Maand'!G225+'2022_9ter_Mois-Maand '!G225</f>
        <v>0</v>
      </c>
      <c r="H225" s="70">
        <f>'2022_9bis_Mois-Maand'!H225+'2022_9ter_Mois-Maand '!H225</f>
        <v>0</v>
      </c>
      <c r="I225" s="70">
        <f>'2022_9bis_Mois-Maand'!I225+'2022_9ter_Mois-Maand '!I225</f>
        <v>0</v>
      </c>
      <c r="J225" s="70">
        <f>'2022_9bis_Mois-Maand'!J225+'2022_9ter_Mois-Maand '!J225</f>
        <v>0</v>
      </c>
      <c r="K225" s="70">
        <f>'2022_9bis_Mois-Maand'!K225+'2022_9ter_Mois-Maand '!K225</f>
        <v>0</v>
      </c>
      <c r="L225" s="70">
        <f>'2022_9bis_Mois-Maand'!L225+'2022_9ter_Mois-Maand '!L225</f>
        <v>0</v>
      </c>
      <c r="M225" s="40"/>
      <c r="N225" s="40"/>
      <c r="O225" s="97">
        <f t="shared" si="8"/>
        <v>1</v>
      </c>
      <c r="P225" s="10"/>
      <c r="Q225" s="47" t="s">
        <v>482</v>
      </c>
      <c r="R225" s="48" t="s">
        <v>482</v>
      </c>
      <c r="S225" s="49" t="s">
        <v>483</v>
      </c>
    </row>
    <row r="226" spans="1:19" ht="15" customHeight="1" x14ac:dyDescent="0.2">
      <c r="A226" s="94" t="s">
        <v>487</v>
      </c>
      <c r="B226" s="95" t="s">
        <v>488</v>
      </c>
      <c r="C226" s="70">
        <f>'2022_9bis_Mois-Maand'!C226+'2022_9ter_Mois-Maand '!C226</f>
        <v>0</v>
      </c>
      <c r="D226" s="70">
        <f>'2022_9bis_Mois-Maand'!D226+'2022_9ter_Mois-Maand '!D226</f>
        <v>0</v>
      </c>
      <c r="E226" s="70">
        <f>'2022_9bis_Mois-Maand'!E226+'2022_9ter_Mois-Maand '!E226</f>
        <v>0</v>
      </c>
      <c r="F226" s="70">
        <f>'2022_9bis_Mois-Maand'!F226+'2022_9ter_Mois-Maand '!F226</f>
        <v>0</v>
      </c>
      <c r="G226" s="70">
        <f>'2022_9bis_Mois-Maand'!G226+'2022_9ter_Mois-Maand '!G226</f>
        <v>0</v>
      </c>
      <c r="H226" s="70">
        <f>'2022_9bis_Mois-Maand'!H226+'2022_9ter_Mois-Maand '!H226</f>
        <v>0</v>
      </c>
      <c r="I226" s="70">
        <f>'2022_9bis_Mois-Maand'!I226+'2022_9ter_Mois-Maand '!I226</f>
        <v>0</v>
      </c>
      <c r="J226" s="70">
        <f>'2022_9bis_Mois-Maand'!J226+'2022_9ter_Mois-Maand '!J226</f>
        <v>0</v>
      </c>
      <c r="K226" s="70">
        <f>'2022_9bis_Mois-Maand'!K226+'2022_9ter_Mois-Maand '!K226</f>
        <v>0</v>
      </c>
      <c r="L226" s="70">
        <f>'2022_9bis_Mois-Maand'!L226+'2022_9ter_Mois-Maand '!L226</f>
        <v>0</v>
      </c>
      <c r="M226" s="40"/>
      <c r="N226" s="40"/>
      <c r="O226" s="97">
        <f t="shared" si="8"/>
        <v>0</v>
      </c>
      <c r="P226" s="10"/>
      <c r="Q226" s="47" t="s">
        <v>487</v>
      </c>
      <c r="R226" s="48" t="s">
        <v>487</v>
      </c>
      <c r="S226" s="49" t="s">
        <v>487</v>
      </c>
    </row>
    <row r="227" spans="1:19" ht="15" customHeight="1" x14ac:dyDescent="0.2">
      <c r="A227" s="112" t="s">
        <v>497</v>
      </c>
      <c r="B227" s="113" t="s">
        <v>501</v>
      </c>
      <c r="C227" s="70">
        <f>'2022_9bis_Mois-Maand'!C227+'2022_9ter_Mois-Maand '!C227</f>
        <v>1</v>
      </c>
      <c r="D227" s="70">
        <f>'2022_9bis_Mois-Maand'!D227+'2022_9ter_Mois-Maand '!D227</f>
        <v>1</v>
      </c>
      <c r="E227" s="70">
        <f>'2022_9bis_Mois-Maand'!E227+'2022_9ter_Mois-Maand '!E227</f>
        <v>0</v>
      </c>
      <c r="F227" s="70">
        <f>'2022_9bis_Mois-Maand'!F227+'2022_9ter_Mois-Maand '!F227</f>
        <v>0</v>
      </c>
      <c r="G227" s="70">
        <f>'2022_9bis_Mois-Maand'!G227+'2022_9ter_Mois-Maand '!G227</f>
        <v>0</v>
      </c>
      <c r="H227" s="70">
        <f>'2022_9bis_Mois-Maand'!H227+'2022_9ter_Mois-Maand '!H227</f>
        <v>0</v>
      </c>
      <c r="I227" s="70">
        <f>'2022_9bis_Mois-Maand'!I227+'2022_9ter_Mois-Maand '!I227</f>
        <v>0</v>
      </c>
      <c r="J227" s="70">
        <f>'2022_9bis_Mois-Maand'!J227+'2022_9ter_Mois-Maand '!J227</f>
        <v>0</v>
      </c>
      <c r="K227" s="70">
        <f>'2022_9bis_Mois-Maand'!K227+'2022_9ter_Mois-Maand '!K227</f>
        <v>7</v>
      </c>
      <c r="L227" s="70">
        <f>'2022_9bis_Mois-Maand'!L227+'2022_9ter_Mois-Maand '!L227</f>
        <v>0</v>
      </c>
      <c r="M227" s="40"/>
      <c r="N227" s="40"/>
      <c r="O227" s="97">
        <f t="shared" si="8"/>
        <v>9</v>
      </c>
      <c r="P227" s="10"/>
      <c r="Q227" s="47" t="s">
        <v>498</v>
      </c>
      <c r="R227" s="48" t="s">
        <v>499</v>
      </c>
      <c r="S227" s="49" t="s">
        <v>500</v>
      </c>
    </row>
    <row r="228" spans="1:19" ht="15" customHeight="1" x14ac:dyDescent="0.2">
      <c r="A228" s="112" t="s">
        <v>553</v>
      </c>
      <c r="B228" s="113" t="s">
        <v>557</v>
      </c>
      <c r="C228" s="70">
        <f>'2022_9bis_Mois-Maand'!C228+'2022_9ter_Mois-Maand '!C228</f>
        <v>0</v>
      </c>
      <c r="D228" s="70">
        <f>'2022_9bis_Mois-Maand'!D228+'2022_9ter_Mois-Maand '!D228</f>
        <v>0</v>
      </c>
      <c r="E228" s="70">
        <f>'2022_9bis_Mois-Maand'!E228+'2022_9ter_Mois-Maand '!E228</f>
        <v>0</v>
      </c>
      <c r="F228" s="70">
        <f>'2022_9bis_Mois-Maand'!F228+'2022_9ter_Mois-Maand '!F228</f>
        <v>0</v>
      </c>
      <c r="G228" s="70">
        <f>'2022_9bis_Mois-Maand'!G228+'2022_9ter_Mois-Maand '!G228</f>
        <v>0</v>
      </c>
      <c r="H228" s="70">
        <f>'2022_9bis_Mois-Maand'!H228+'2022_9ter_Mois-Maand '!H228</f>
        <v>0</v>
      </c>
      <c r="I228" s="70">
        <f>'2022_9bis_Mois-Maand'!I228+'2022_9ter_Mois-Maand '!I228</f>
        <v>0</v>
      </c>
      <c r="J228" s="70">
        <f>'2022_9bis_Mois-Maand'!J228+'2022_9ter_Mois-Maand '!J228</f>
        <v>0</v>
      </c>
      <c r="K228" s="70">
        <f>'2022_9bis_Mois-Maand'!K228+'2022_9ter_Mois-Maand '!K228</f>
        <v>0</v>
      </c>
      <c r="L228" s="70">
        <f>'2022_9bis_Mois-Maand'!L228+'2022_9ter_Mois-Maand '!L228</f>
        <v>0</v>
      </c>
      <c r="M228" s="40"/>
      <c r="N228" s="40"/>
      <c r="O228" s="97">
        <f t="shared" si="8"/>
        <v>0</v>
      </c>
      <c r="P228" s="10"/>
      <c r="Q228" s="47" t="s">
        <v>554</v>
      </c>
      <c r="R228" s="48" t="s">
        <v>555</v>
      </c>
      <c r="S228" s="49" t="s">
        <v>556</v>
      </c>
    </row>
    <row r="229" spans="1:19" ht="15" customHeight="1" x14ac:dyDescent="0.2">
      <c r="A229" s="112" t="s">
        <v>712</v>
      </c>
      <c r="B229" s="113" t="s">
        <v>552</v>
      </c>
      <c r="C229" s="70">
        <f>'2022_9bis_Mois-Maand'!C229+'2022_9ter_Mois-Maand '!C229</f>
        <v>0</v>
      </c>
      <c r="D229" s="70">
        <f>'2022_9bis_Mois-Maand'!D229+'2022_9ter_Mois-Maand '!D229</f>
        <v>0</v>
      </c>
      <c r="E229" s="70">
        <f>'2022_9bis_Mois-Maand'!E229+'2022_9ter_Mois-Maand '!E229</f>
        <v>0</v>
      </c>
      <c r="F229" s="70">
        <f>'2022_9bis_Mois-Maand'!F229+'2022_9ter_Mois-Maand '!F229</f>
        <v>0</v>
      </c>
      <c r="G229" s="70">
        <f>'2022_9bis_Mois-Maand'!G229+'2022_9ter_Mois-Maand '!G229</f>
        <v>0</v>
      </c>
      <c r="H229" s="70">
        <f>'2022_9bis_Mois-Maand'!H229+'2022_9ter_Mois-Maand '!H229</f>
        <v>0</v>
      </c>
      <c r="I229" s="70">
        <f>'2022_9bis_Mois-Maand'!I229+'2022_9ter_Mois-Maand '!I229</f>
        <v>0</v>
      </c>
      <c r="J229" s="70">
        <f>'2022_9bis_Mois-Maand'!J229+'2022_9ter_Mois-Maand '!J229</f>
        <v>0</v>
      </c>
      <c r="K229" s="70">
        <f>'2022_9bis_Mois-Maand'!K229+'2022_9ter_Mois-Maand '!K229</f>
        <v>0</v>
      </c>
      <c r="L229" s="70">
        <f>'2022_9bis_Mois-Maand'!L229+'2022_9ter_Mois-Maand '!L229</f>
        <v>1</v>
      </c>
      <c r="M229" s="40"/>
      <c r="N229" s="40"/>
      <c r="O229" s="97">
        <f t="shared" si="8"/>
        <v>1</v>
      </c>
      <c r="P229" s="10"/>
      <c r="Q229" s="47" t="s">
        <v>717</v>
      </c>
      <c r="R229" s="48" t="s">
        <v>551</v>
      </c>
      <c r="S229" s="49" t="s">
        <v>718</v>
      </c>
    </row>
    <row r="230" spans="1:19" ht="15" customHeight="1" x14ac:dyDescent="0.2">
      <c r="A230" s="94" t="s">
        <v>212</v>
      </c>
      <c r="B230" s="95" t="s">
        <v>215</v>
      </c>
      <c r="C230" s="70">
        <f>'2022_9bis_Mois-Maand'!C230+'2022_9ter_Mois-Maand '!C230</f>
        <v>0</v>
      </c>
      <c r="D230" s="70">
        <f>'2022_9bis_Mois-Maand'!D230+'2022_9ter_Mois-Maand '!D230</f>
        <v>0</v>
      </c>
      <c r="E230" s="70">
        <f>'2022_9bis_Mois-Maand'!E230+'2022_9ter_Mois-Maand '!E230</f>
        <v>0</v>
      </c>
      <c r="F230" s="70">
        <f>'2022_9bis_Mois-Maand'!F230+'2022_9ter_Mois-Maand '!F230</f>
        <v>0</v>
      </c>
      <c r="G230" s="70">
        <f>'2022_9bis_Mois-Maand'!G230+'2022_9ter_Mois-Maand '!G230</f>
        <v>0</v>
      </c>
      <c r="H230" s="70">
        <f>'2022_9bis_Mois-Maand'!H230+'2022_9ter_Mois-Maand '!H230</f>
        <v>0</v>
      </c>
      <c r="I230" s="70">
        <f>'2022_9bis_Mois-Maand'!I230+'2022_9ter_Mois-Maand '!I230</f>
        <v>0</v>
      </c>
      <c r="J230" s="70">
        <f>'2022_9bis_Mois-Maand'!J230+'2022_9ter_Mois-Maand '!J230</f>
        <v>0</v>
      </c>
      <c r="K230" s="70">
        <f>'2022_9bis_Mois-Maand'!K230+'2022_9ter_Mois-Maand '!K230</f>
        <v>0</v>
      </c>
      <c r="L230" s="70">
        <f>'2022_9bis_Mois-Maand'!L230+'2022_9ter_Mois-Maand '!L230</f>
        <v>0</v>
      </c>
      <c r="M230" s="40"/>
      <c r="N230" s="40"/>
      <c r="O230" s="97">
        <f t="shared" si="8"/>
        <v>0</v>
      </c>
      <c r="P230" s="10"/>
      <c r="Q230" s="47" t="s">
        <v>213</v>
      </c>
      <c r="R230" s="48" t="s">
        <v>214</v>
      </c>
      <c r="S230" s="49" t="s">
        <v>213</v>
      </c>
    </row>
    <row r="231" spans="1:19" ht="15" customHeight="1" thickBot="1" x14ac:dyDescent="0.25">
      <c r="A231" s="140" t="s">
        <v>558</v>
      </c>
      <c r="B231" s="141" t="s">
        <v>562</v>
      </c>
      <c r="C231" s="173">
        <f>'2022_9bis_Mois-Maand'!C231+'2022_9ter_Mois-Maand '!C231</f>
        <v>0</v>
      </c>
      <c r="D231" s="133">
        <f>'2022_9bis_Mois-Maand'!D231+'2022_9ter_Mois-Maand '!D231</f>
        <v>0</v>
      </c>
      <c r="E231" s="133">
        <f>'2022_9bis_Mois-Maand'!E231+'2022_9ter_Mois-Maand '!E231</f>
        <v>0</v>
      </c>
      <c r="F231" s="133">
        <f>'2022_9bis_Mois-Maand'!F231+'2022_9ter_Mois-Maand '!F231</f>
        <v>0</v>
      </c>
      <c r="G231" s="133">
        <f>'2022_9bis_Mois-Maand'!G231+'2022_9ter_Mois-Maand '!G231</f>
        <v>0</v>
      </c>
      <c r="H231" s="133">
        <f>'2022_9bis_Mois-Maand'!H231+'2022_9ter_Mois-Maand '!H231</f>
        <v>0</v>
      </c>
      <c r="I231" s="133">
        <f>'2022_9bis_Mois-Maand'!I231+'2022_9ter_Mois-Maand '!I231</f>
        <v>0</v>
      </c>
      <c r="J231" s="133">
        <f>'2022_9bis_Mois-Maand'!J231+'2022_9ter_Mois-Maand '!J231</f>
        <v>0</v>
      </c>
      <c r="K231" s="133">
        <f>'2022_9bis_Mois-Maand'!K231+'2022_9ter_Mois-Maand '!K231</f>
        <v>0</v>
      </c>
      <c r="L231" s="133">
        <f>'2022_9bis_Mois-Maand'!L231+'2022_9ter_Mois-Maand '!L231</f>
        <v>0</v>
      </c>
      <c r="M231" s="133"/>
      <c r="N231" s="133"/>
      <c r="O231" s="134">
        <f t="shared" si="8"/>
        <v>0</v>
      </c>
      <c r="P231" s="10"/>
      <c r="Q231" s="162" t="s">
        <v>559</v>
      </c>
      <c r="R231" s="163" t="s">
        <v>560</v>
      </c>
      <c r="S231" s="164" t="s">
        <v>561</v>
      </c>
    </row>
    <row r="232" spans="1:19" x14ac:dyDescent="0.2">
      <c r="A232" s="37"/>
      <c r="B232" s="38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10"/>
      <c r="Q232" s="39"/>
      <c r="R232" s="39"/>
      <c r="S232" s="39"/>
    </row>
    <row r="233" spans="1:19" x14ac:dyDescent="0.2">
      <c r="P233" s="10"/>
    </row>
    <row r="234" spans="1:19" x14ac:dyDescent="0.2">
      <c r="A234" s="18" t="s">
        <v>688</v>
      </c>
      <c r="P234" s="10"/>
      <c r="Q234" s="2"/>
    </row>
    <row r="235" spans="1:19" x14ac:dyDescent="0.2">
      <c r="A235" s="18" t="s">
        <v>689</v>
      </c>
      <c r="P235" s="10"/>
      <c r="Q235" s="2"/>
    </row>
  </sheetData>
  <mergeCells count="21">
    <mergeCell ref="A201:O201"/>
    <mergeCell ref="A1:O1"/>
    <mergeCell ref="Q202:Q203"/>
    <mergeCell ref="R202:R203"/>
    <mergeCell ref="S202:S203"/>
    <mergeCell ref="A2:O2"/>
    <mergeCell ref="A202:A203"/>
    <mergeCell ref="B202:B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C202:C203"/>
    <mergeCell ref="D202:D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2:C13 O10:O11 O14:O16 O18 O20:O29 O31:O37 O39:O93 O95:O129 O131:O177 O179:O193 O195 O197:O198 O205:O231 M194 M94 M17 M12:M13 M19 C10:C11 C17 C14:C16 C19 C18:D18 M30 C30 C20:C29 M38 C38 C31:C37 C94 C39:C93 M130 C130 C95:C129 C178 C131:C177 C194 C179:C193 M196 C196 C195:D195 C197:C198 C205:C231 D197:D198 D205:D231 D179:D193 D131:D177 D95:D129 D39:D93 D31:D37 D20:D29 D14:D16 D10:D11 E10:E198 E205:E231 F10:F198 F204:F231 G10:G198 G205:G231 H10:H198 H205:H231 I10:I198 I205:I231 J10:J198 J205:J231 K10:K198 K205:K231 L10:L198 L204:L231" unlockedFormula="1"/>
    <ignoredError sqref="C9:N9 C202:N2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236"/>
  <sheetViews>
    <sheetView workbookViewId="0">
      <pane xSplit="2" ySplit="11" topLeftCell="C189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7" width="12.5703125" style="1" customWidth="1"/>
    <col min="8" max="8" width="8.7109375" style="5" customWidth="1"/>
    <col min="9" max="9" width="30.140625" style="1" customWidth="1"/>
    <col min="10" max="10" width="30.140625" style="19" customWidth="1"/>
    <col min="11" max="11" width="30.140625" style="1" customWidth="1"/>
    <col min="12" max="180" width="9.140625" style="1" customWidth="1"/>
    <col min="181" max="16384" width="11.42578125" style="1"/>
  </cols>
  <sheetData>
    <row r="1" spans="1:15" ht="21" customHeight="1" x14ac:dyDescent="0.2">
      <c r="A1" s="196" t="s">
        <v>819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34"/>
      <c r="M1" s="34"/>
      <c r="N1" s="34"/>
      <c r="O1" s="34"/>
    </row>
    <row r="2" spans="1:15" ht="21" customHeight="1" x14ac:dyDescent="0.2">
      <c r="A2" s="197" t="s">
        <v>824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35"/>
      <c r="M2" s="35"/>
      <c r="N2" s="35"/>
      <c r="O2" s="35"/>
    </row>
    <row r="3" spans="1:15" ht="15" customHeight="1" x14ac:dyDescent="0.2">
      <c r="A3" s="32" t="s">
        <v>708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33" t="s">
        <v>709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3"/>
    </row>
    <row r="5" spans="1:15" ht="12" customHeight="1" x14ac:dyDescent="0.2">
      <c r="A5" s="3"/>
      <c r="B5" s="26"/>
      <c r="C5" s="26"/>
      <c r="D5" s="26"/>
      <c r="E5" s="26"/>
      <c r="F5" s="26"/>
      <c r="G5" s="26"/>
      <c r="H5" s="26"/>
      <c r="I5" s="18"/>
      <c r="J5" s="18"/>
      <c r="K5" s="18"/>
      <c r="L5" s="18"/>
      <c r="M5" s="18"/>
      <c r="N5" s="18"/>
      <c r="O5" s="18"/>
    </row>
    <row r="6" spans="1:15" ht="15" customHeight="1" x14ac:dyDescent="0.2">
      <c r="A6" s="31" t="s">
        <v>706</v>
      </c>
      <c r="B6" s="6"/>
      <c r="C6" s="26"/>
      <c r="D6" s="26"/>
      <c r="E6" s="26"/>
      <c r="F6" s="26"/>
      <c r="G6" s="26"/>
      <c r="H6" s="26"/>
      <c r="I6" s="18"/>
      <c r="J6" s="18"/>
      <c r="K6" s="18"/>
      <c r="L6" s="18"/>
      <c r="M6" s="18"/>
      <c r="N6" s="18"/>
      <c r="O6" s="18"/>
    </row>
    <row r="7" spans="1:15" ht="15" customHeight="1" x14ac:dyDescent="0.2">
      <c r="A7" s="31" t="s">
        <v>817</v>
      </c>
      <c r="B7" s="6"/>
      <c r="C7" s="26"/>
      <c r="D7" s="26"/>
      <c r="E7" s="26"/>
      <c r="F7" s="26"/>
      <c r="G7" s="26"/>
      <c r="H7" s="26"/>
      <c r="I7" s="18"/>
      <c r="J7" s="18"/>
      <c r="K7" s="18"/>
      <c r="L7" s="28"/>
      <c r="M7" s="28"/>
      <c r="N7" s="28"/>
      <c r="O7" s="28"/>
    </row>
    <row r="8" spans="1:15" ht="15" customHeight="1" thickBot="1" x14ac:dyDescent="0.25">
      <c r="A8" s="8"/>
      <c r="I8" s="2"/>
    </row>
    <row r="9" spans="1:15" ht="27.75" customHeight="1" thickBot="1" x14ac:dyDescent="0.25">
      <c r="A9" s="71" t="s">
        <v>690</v>
      </c>
      <c r="B9" s="72" t="s">
        <v>710</v>
      </c>
      <c r="C9" s="71">
        <v>2010</v>
      </c>
      <c r="D9" s="73">
        <v>2011</v>
      </c>
      <c r="E9" s="71">
        <v>2012</v>
      </c>
      <c r="F9" s="74">
        <v>2013</v>
      </c>
      <c r="G9" s="71">
        <v>2014</v>
      </c>
      <c r="H9" s="9"/>
      <c r="I9" s="53" t="s">
        <v>691</v>
      </c>
      <c r="J9" s="54" t="s">
        <v>0</v>
      </c>
      <c r="K9" s="55" t="s">
        <v>692</v>
      </c>
    </row>
    <row r="10" spans="1:15" ht="24" customHeight="1" thickBot="1" x14ac:dyDescent="0.25">
      <c r="A10" s="76" t="s">
        <v>666</v>
      </c>
      <c r="B10" s="77" t="s">
        <v>666</v>
      </c>
      <c r="C10" s="78">
        <f>SUM(C14:C16,C18,C20:C30,C32:C37,C39:C93,C95:C129,C131:C177,C179:C193,C195,C197:C198,C204)</f>
        <v>68</v>
      </c>
      <c r="D10" s="79">
        <f t="shared" ref="D10:F10" si="0">SUM(D14:D16,D18,D20:D30,D32:D37,D39:D93,D95:D129,D131:D177,D179:D193,D195,D197:D198,D204)</f>
        <v>81</v>
      </c>
      <c r="E10" s="80">
        <f t="shared" si="0"/>
        <v>97</v>
      </c>
      <c r="F10" s="79">
        <f t="shared" si="0"/>
        <v>59</v>
      </c>
      <c r="G10" s="81">
        <f>SUM(G14:G16,G18,G20:G22,G24:G30,G32:G37,G39:G93,G95:G129,G131:G177,G179:G193,G195,G197:G198,G204)</f>
        <v>38</v>
      </c>
      <c r="H10" s="10"/>
      <c r="I10" s="56"/>
      <c r="J10" s="57"/>
      <c r="K10" s="58"/>
    </row>
    <row r="11" spans="1:15" ht="24" customHeight="1" thickBot="1" x14ac:dyDescent="0.25">
      <c r="A11" s="82" t="s">
        <v>679</v>
      </c>
      <c r="B11" s="83" t="s">
        <v>667</v>
      </c>
      <c r="C11" s="78">
        <f>C10-C204</f>
        <v>51</v>
      </c>
      <c r="D11" s="79">
        <f t="shared" ref="D11:G11" si="1">D10-D204</f>
        <v>52</v>
      </c>
      <c r="E11" s="80">
        <f t="shared" si="1"/>
        <v>79</v>
      </c>
      <c r="F11" s="79">
        <f t="shared" si="1"/>
        <v>49</v>
      </c>
      <c r="G11" s="81">
        <f t="shared" si="1"/>
        <v>32</v>
      </c>
      <c r="H11" s="10"/>
      <c r="I11" s="59"/>
      <c r="J11" s="57"/>
      <c r="K11" s="58"/>
    </row>
    <row r="12" spans="1:15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7"/>
      <c r="H12" s="11"/>
      <c r="I12" s="45"/>
      <c r="J12" s="57"/>
      <c r="K12" s="58"/>
    </row>
    <row r="13" spans="1:15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7"/>
      <c r="H13" s="11"/>
      <c r="I13" s="45"/>
      <c r="J13" s="57"/>
      <c r="K13" s="58"/>
    </row>
    <row r="14" spans="1:15" ht="15" customHeight="1" x14ac:dyDescent="0.2">
      <c r="A14" s="88" t="s">
        <v>295</v>
      </c>
      <c r="B14" s="89" t="s">
        <v>299</v>
      </c>
      <c r="C14" s="90">
        <v>0</v>
      </c>
      <c r="D14" s="91">
        <v>0</v>
      </c>
      <c r="E14" s="91">
        <v>0</v>
      </c>
      <c r="F14" s="91">
        <v>0</v>
      </c>
      <c r="G14" s="165">
        <v>0</v>
      </c>
      <c r="H14" s="10"/>
      <c r="I14" s="60" t="s">
        <v>296</v>
      </c>
      <c r="J14" s="61" t="s">
        <v>297</v>
      </c>
      <c r="K14" s="62" t="s">
        <v>298</v>
      </c>
    </row>
    <row r="15" spans="1:15" ht="15" customHeight="1" x14ac:dyDescent="0.2">
      <c r="A15" s="94" t="s">
        <v>360</v>
      </c>
      <c r="B15" s="95" t="s">
        <v>361</v>
      </c>
      <c r="C15" s="96">
        <v>0</v>
      </c>
      <c r="D15" s="70">
        <v>0</v>
      </c>
      <c r="E15" s="70">
        <v>0</v>
      </c>
      <c r="F15" s="70">
        <v>0</v>
      </c>
      <c r="G15" s="166">
        <v>0</v>
      </c>
      <c r="H15" s="10"/>
      <c r="I15" s="60" t="s">
        <v>360</v>
      </c>
      <c r="J15" s="61" t="s">
        <v>360</v>
      </c>
      <c r="K15" s="62" t="s">
        <v>360</v>
      </c>
    </row>
    <row r="16" spans="1:15" ht="15" customHeight="1" thickBot="1" x14ac:dyDescent="0.25">
      <c r="A16" s="98" t="s">
        <v>448</v>
      </c>
      <c r="B16" s="99" t="s">
        <v>452</v>
      </c>
      <c r="C16" s="100">
        <v>0</v>
      </c>
      <c r="D16" s="101">
        <v>0</v>
      </c>
      <c r="E16" s="101">
        <v>0</v>
      </c>
      <c r="F16" s="101">
        <v>0</v>
      </c>
      <c r="G16" s="167">
        <v>0</v>
      </c>
      <c r="H16" s="10"/>
      <c r="I16" s="60" t="s">
        <v>449</v>
      </c>
      <c r="J16" s="61" t="s">
        <v>450</v>
      </c>
      <c r="K16" s="62" t="s">
        <v>451</v>
      </c>
    </row>
    <row r="17" spans="1:11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7"/>
      <c r="H17" s="10"/>
      <c r="I17" s="60"/>
      <c r="J17" s="61"/>
      <c r="K17" s="62"/>
    </row>
    <row r="18" spans="1:11" ht="15" customHeight="1" thickBot="1" x14ac:dyDescent="0.25">
      <c r="A18" s="104" t="s">
        <v>108</v>
      </c>
      <c r="B18" s="105" t="s">
        <v>112</v>
      </c>
      <c r="C18" s="106">
        <v>0</v>
      </c>
      <c r="D18" s="107">
        <v>0</v>
      </c>
      <c r="E18" s="107">
        <v>0</v>
      </c>
      <c r="F18" s="107">
        <v>0</v>
      </c>
      <c r="G18" s="168">
        <v>0</v>
      </c>
      <c r="H18" s="10"/>
      <c r="I18" s="60" t="s">
        <v>109</v>
      </c>
      <c r="J18" s="61" t="s">
        <v>110</v>
      </c>
      <c r="K18" s="62" t="s">
        <v>111</v>
      </c>
    </row>
    <row r="19" spans="1:11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7"/>
      <c r="H19" s="10"/>
      <c r="I19" s="60"/>
      <c r="J19" s="61"/>
      <c r="K19" s="62"/>
    </row>
    <row r="20" spans="1:11" ht="15" customHeight="1" x14ac:dyDescent="0.2">
      <c r="A20" s="110" t="s">
        <v>5</v>
      </c>
      <c r="B20" s="111" t="s">
        <v>9</v>
      </c>
      <c r="C20" s="90">
        <v>2</v>
      </c>
      <c r="D20" s="91">
        <v>4</v>
      </c>
      <c r="E20" s="91">
        <v>2</v>
      </c>
      <c r="F20" s="91">
        <v>0</v>
      </c>
      <c r="G20" s="165">
        <v>0</v>
      </c>
      <c r="H20" s="10"/>
      <c r="I20" s="60" t="s">
        <v>6</v>
      </c>
      <c r="J20" s="61" t="s">
        <v>7</v>
      </c>
      <c r="K20" s="62" t="s">
        <v>8</v>
      </c>
    </row>
    <row r="21" spans="1:11" ht="15" customHeight="1" x14ac:dyDescent="0.2">
      <c r="A21" s="94" t="s">
        <v>77</v>
      </c>
      <c r="B21" s="95" t="s">
        <v>81</v>
      </c>
      <c r="C21" s="96">
        <v>0</v>
      </c>
      <c r="D21" s="70">
        <v>0</v>
      </c>
      <c r="E21" s="70">
        <v>1</v>
      </c>
      <c r="F21" s="70">
        <v>0</v>
      </c>
      <c r="G21" s="166">
        <v>0</v>
      </c>
      <c r="H21" s="10"/>
      <c r="I21" s="60" t="s">
        <v>78</v>
      </c>
      <c r="J21" s="61" t="s">
        <v>79</v>
      </c>
      <c r="K21" s="62" t="s">
        <v>80</v>
      </c>
    </row>
    <row r="22" spans="1:11" ht="15" customHeight="1" x14ac:dyDescent="0.2">
      <c r="A22" s="112" t="s">
        <v>72</v>
      </c>
      <c r="B22" s="113" t="s">
        <v>76</v>
      </c>
      <c r="C22" s="96">
        <v>2</v>
      </c>
      <c r="D22" s="70">
        <v>0</v>
      </c>
      <c r="E22" s="70">
        <v>0</v>
      </c>
      <c r="F22" s="70">
        <v>0</v>
      </c>
      <c r="G22" s="166">
        <v>0</v>
      </c>
      <c r="H22" s="10"/>
      <c r="I22" s="60" t="s">
        <v>73</v>
      </c>
      <c r="J22" s="61" t="s">
        <v>74</v>
      </c>
      <c r="K22" s="62" t="s">
        <v>75</v>
      </c>
    </row>
    <row r="23" spans="1:11" ht="15" customHeight="1" x14ac:dyDescent="0.2">
      <c r="A23" s="112" t="s">
        <v>264</v>
      </c>
      <c r="B23" s="113" t="s">
        <v>268</v>
      </c>
      <c r="C23" s="96">
        <v>0</v>
      </c>
      <c r="D23" s="70">
        <v>0</v>
      </c>
      <c r="E23" s="70">
        <v>0</v>
      </c>
      <c r="F23" s="70">
        <v>0</v>
      </c>
      <c r="G23" s="114" t="s">
        <v>705</v>
      </c>
      <c r="H23" s="10"/>
      <c r="I23" s="63" t="s">
        <v>265</v>
      </c>
      <c r="J23" s="44" t="s">
        <v>266</v>
      </c>
      <c r="K23" s="64" t="s">
        <v>267</v>
      </c>
    </row>
    <row r="24" spans="1:11" ht="15" customHeight="1" x14ac:dyDescent="0.2">
      <c r="A24" s="94" t="s">
        <v>724</v>
      </c>
      <c r="B24" s="95" t="s">
        <v>385</v>
      </c>
      <c r="C24" s="96">
        <v>0</v>
      </c>
      <c r="D24" s="70">
        <v>0</v>
      </c>
      <c r="E24" s="70">
        <v>0</v>
      </c>
      <c r="F24" s="70">
        <v>0</v>
      </c>
      <c r="G24" s="166">
        <v>0</v>
      </c>
      <c r="H24" s="10"/>
      <c r="I24" s="60" t="s">
        <v>722</v>
      </c>
      <c r="J24" s="61" t="s">
        <v>723</v>
      </c>
      <c r="K24" s="62" t="s">
        <v>724</v>
      </c>
    </row>
    <row r="25" spans="1:11" ht="15" customHeight="1" x14ac:dyDescent="0.2">
      <c r="A25" s="94" t="s">
        <v>762</v>
      </c>
      <c r="B25" s="95" t="s">
        <v>412</v>
      </c>
      <c r="C25" s="96">
        <v>0</v>
      </c>
      <c r="D25" s="70">
        <v>0</v>
      </c>
      <c r="E25" s="70">
        <v>0</v>
      </c>
      <c r="F25" s="70">
        <v>0</v>
      </c>
      <c r="G25" s="166">
        <v>0</v>
      </c>
      <c r="H25" s="10"/>
      <c r="I25" s="60" t="s">
        <v>411</v>
      </c>
      <c r="J25" s="61" t="s">
        <v>411</v>
      </c>
      <c r="K25" s="62" t="s">
        <v>411</v>
      </c>
    </row>
    <row r="26" spans="1:11" ht="15" customHeight="1" x14ac:dyDescent="0.2">
      <c r="A26" s="112" t="s">
        <v>763</v>
      </c>
      <c r="B26" s="113" t="s">
        <v>503</v>
      </c>
      <c r="C26" s="96">
        <v>1</v>
      </c>
      <c r="D26" s="70">
        <v>1</v>
      </c>
      <c r="E26" s="70">
        <v>1</v>
      </c>
      <c r="F26" s="70">
        <v>4</v>
      </c>
      <c r="G26" s="166">
        <v>2</v>
      </c>
      <c r="H26" s="10"/>
      <c r="I26" s="60" t="s">
        <v>725</v>
      </c>
      <c r="J26" s="61" t="s">
        <v>502</v>
      </c>
      <c r="K26" s="62" t="s">
        <v>726</v>
      </c>
    </row>
    <row r="27" spans="1:11" ht="15" customHeight="1" x14ac:dyDescent="0.2">
      <c r="A27" s="112" t="s">
        <v>536</v>
      </c>
      <c r="B27" s="113" t="s">
        <v>540</v>
      </c>
      <c r="C27" s="96">
        <v>9</v>
      </c>
      <c r="D27" s="70">
        <v>3</v>
      </c>
      <c r="E27" s="70">
        <v>1</v>
      </c>
      <c r="F27" s="70">
        <v>7</v>
      </c>
      <c r="G27" s="166">
        <v>1</v>
      </c>
      <c r="H27" s="10"/>
      <c r="I27" s="60" t="s">
        <v>537</v>
      </c>
      <c r="J27" s="61" t="s">
        <v>538</v>
      </c>
      <c r="K27" s="62" t="s">
        <v>539</v>
      </c>
    </row>
    <row r="28" spans="1:11" ht="15" customHeight="1" x14ac:dyDescent="0.2">
      <c r="A28" s="112" t="s">
        <v>645</v>
      </c>
      <c r="B28" s="113" t="s">
        <v>646</v>
      </c>
      <c r="C28" s="96">
        <v>1</v>
      </c>
      <c r="D28" s="70">
        <v>1</v>
      </c>
      <c r="E28" s="70">
        <v>27</v>
      </c>
      <c r="F28" s="70">
        <v>0</v>
      </c>
      <c r="G28" s="166">
        <v>2</v>
      </c>
      <c r="H28" s="10"/>
      <c r="I28" s="60" t="s">
        <v>645</v>
      </c>
      <c r="J28" s="61" t="s">
        <v>645</v>
      </c>
      <c r="K28" s="62" t="s">
        <v>645</v>
      </c>
    </row>
    <row r="29" spans="1:11" ht="15" customHeight="1" x14ac:dyDescent="0.2">
      <c r="A29" s="115" t="s">
        <v>399</v>
      </c>
      <c r="B29" s="95" t="s">
        <v>403</v>
      </c>
      <c r="C29" s="96">
        <v>0</v>
      </c>
      <c r="D29" s="70">
        <v>0</v>
      </c>
      <c r="E29" s="70">
        <v>0</v>
      </c>
      <c r="F29" s="70">
        <v>7</v>
      </c>
      <c r="G29" s="166">
        <v>0</v>
      </c>
      <c r="H29" s="10"/>
      <c r="I29" s="60" t="s">
        <v>400</v>
      </c>
      <c r="J29" s="61" t="s">
        <v>401</v>
      </c>
      <c r="K29" s="62" t="s">
        <v>402</v>
      </c>
    </row>
    <row r="30" spans="1:11" ht="15" customHeight="1" thickBot="1" x14ac:dyDescent="0.25">
      <c r="A30" s="98" t="s">
        <v>615</v>
      </c>
      <c r="B30" s="99" t="s">
        <v>616</v>
      </c>
      <c r="C30" s="100">
        <v>0</v>
      </c>
      <c r="D30" s="101">
        <v>3</v>
      </c>
      <c r="E30" s="101">
        <v>0</v>
      </c>
      <c r="F30" s="101">
        <v>3</v>
      </c>
      <c r="G30" s="167">
        <v>0</v>
      </c>
      <c r="H30" s="10"/>
      <c r="I30" s="60" t="s">
        <v>702</v>
      </c>
      <c r="J30" s="61" t="s">
        <v>615</v>
      </c>
      <c r="K30" s="62" t="s">
        <v>615</v>
      </c>
    </row>
    <row r="31" spans="1:11" ht="15" customHeight="1" thickBot="1" x14ac:dyDescent="0.25">
      <c r="A31" s="84" t="s">
        <v>683</v>
      </c>
      <c r="B31" s="85" t="s">
        <v>673</v>
      </c>
      <c r="C31" s="86"/>
      <c r="D31" s="86"/>
      <c r="E31" s="86"/>
      <c r="F31" s="86"/>
      <c r="G31" s="87"/>
      <c r="H31" s="10"/>
      <c r="I31" s="60"/>
      <c r="J31" s="61"/>
      <c r="K31" s="62"/>
    </row>
    <row r="32" spans="1:11" ht="15" customHeight="1" x14ac:dyDescent="0.2">
      <c r="A32" s="116" t="s">
        <v>10</v>
      </c>
      <c r="B32" s="117" t="s">
        <v>12</v>
      </c>
      <c r="C32" s="90">
        <v>0</v>
      </c>
      <c r="D32" s="91">
        <v>0</v>
      </c>
      <c r="E32" s="91">
        <v>0</v>
      </c>
      <c r="F32" s="91">
        <v>0</v>
      </c>
      <c r="G32" s="165">
        <v>0</v>
      </c>
      <c r="H32" s="10"/>
      <c r="I32" s="60" t="s">
        <v>11</v>
      </c>
      <c r="J32" s="61" t="s">
        <v>11</v>
      </c>
      <c r="K32" s="62" t="s">
        <v>11</v>
      </c>
    </row>
    <row r="33" spans="1:11" ht="15" customHeight="1" x14ac:dyDescent="0.2">
      <c r="A33" s="94" t="s">
        <v>764</v>
      </c>
      <c r="B33" s="95" t="s">
        <v>627</v>
      </c>
      <c r="C33" s="96">
        <v>0</v>
      </c>
      <c r="D33" s="70">
        <v>0</v>
      </c>
      <c r="E33" s="70">
        <v>0</v>
      </c>
      <c r="F33" s="70">
        <v>0</v>
      </c>
      <c r="G33" s="166">
        <v>0</v>
      </c>
      <c r="H33" s="10"/>
      <c r="I33" s="60" t="s">
        <v>727</v>
      </c>
      <c r="J33" s="61" t="s">
        <v>626</v>
      </c>
      <c r="K33" s="62" t="s">
        <v>728</v>
      </c>
    </row>
    <row r="34" spans="1:11" ht="15" customHeight="1" x14ac:dyDescent="0.2">
      <c r="A34" s="94" t="s">
        <v>383</v>
      </c>
      <c r="B34" s="95" t="s">
        <v>384</v>
      </c>
      <c r="C34" s="96">
        <v>0</v>
      </c>
      <c r="D34" s="70">
        <v>0</v>
      </c>
      <c r="E34" s="70">
        <v>0</v>
      </c>
      <c r="F34" s="70">
        <v>0</v>
      </c>
      <c r="G34" s="166">
        <v>0</v>
      </c>
      <c r="H34" s="10"/>
      <c r="I34" s="60" t="s">
        <v>383</v>
      </c>
      <c r="J34" s="61" t="s">
        <v>383</v>
      </c>
      <c r="K34" s="62" t="s">
        <v>383</v>
      </c>
    </row>
    <row r="35" spans="1:11" ht="15" customHeight="1" x14ac:dyDescent="0.2">
      <c r="A35" s="118" t="s">
        <v>765</v>
      </c>
      <c r="B35" s="119" t="s">
        <v>531</v>
      </c>
      <c r="C35" s="96">
        <v>0</v>
      </c>
      <c r="D35" s="70">
        <v>0</v>
      </c>
      <c r="E35" s="70">
        <v>0</v>
      </c>
      <c r="F35" s="70">
        <v>0</v>
      </c>
      <c r="G35" s="166">
        <v>0</v>
      </c>
      <c r="H35" s="10"/>
      <c r="I35" s="60" t="s">
        <v>530</v>
      </c>
      <c r="J35" s="61" t="s">
        <v>530</v>
      </c>
      <c r="K35" s="62" t="s">
        <v>530</v>
      </c>
    </row>
    <row r="36" spans="1:11" ht="15" customHeight="1" x14ac:dyDescent="0.2">
      <c r="A36" s="94" t="s">
        <v>601</v>
      </c>
      <c r="B36" s="95" t="s">
        <v>605</v>
      </c>
      <c r="C36" s="96">
        <v>1</v>
      </c>
      <c r="D36" s="70">
        <v>2</v>
      </c>
      <c r="E36" s="70">
        <v>3</v>
      </c>
      <c r="F36" s="70">
        <v>2</v>
      </c>
      <c r="G36" s="166">
        <v>1</v>
      </c>
      <c r="H36" s="10"/>
      <c r="I36" s="60" t="s">
        <v>602</v>
      </c>
      <c r="J36" s="61" t="s">
        <v>603</v>
      </c>
      <c r="K36" s="62" t="s">
        <v>604</v>
      </c>
    </row>
    <row r="37" spans="1:11" ht="15" customHeight="1" thickBot="1" x14ac:dyDescent="0.25">
      <c r="A37" s="122" t="s">
        <v>766</v>
      </c>
      <c r="B37" s="123" t="s">
        <v>694</v>
      </c>
      <c r="C37" s="100">
        <v>0</v>
      </c>
      <c r="D37" s="101">
        <v>0</v>
      </c>
      <c r="E37" s="101">
        <v>0</v>
      </c>
      <c r="F37" s="101">
        <v>0</v>
      </c>
      <c r="G37" s="167">
        <v>0</v>
      </c>
      <c r="H37" s="10"/>
      <c r="I37" s="60" t="s">
        <v>729</v>
      </c>
      <c r="J37" s="61" t="s">
        <v>643</v>
      </c>
      <c r="K37" s="62" t="s">
        <v>730</v>
      </c>
    </row>
    <row r="38" spans="1:11" ht="15" customHeight="1" thickBot="1" x14ac:dyDescent="0.25">
      <c r="A38" s="84" t="s">
        <v>684</v>
      </c>
      <c r="B38" s="85" t="s">
        <v>674</v>
      </c>
      <c r="C38" s="86"/>
      <c r="D38" s="86"/>
      <c r="E38" s="86"/>
      <c r="F38" s="86"/>
      <c r="G38" s="87"/>
      <c r="H38" s="10"/>
      <c r="I38" s="60"/>
      <c r="J38" s="61"/>
      <c r="K38" s="62"/>
    </row>
    <row r="39" spans="1:11" ht="15" customHeight="1" x14ac:dyDescent="0.2">
      <c r="A39" s="116" t="s">
        <v>178</v>
      </c>
      <c r="B39" s="117" t="s">
        <v>182</v>
      </c>
      <c r="C39" s="90">
        <v>1</v>
      </c>
      <c r="D39" s="91">
        <v>2</v>
      </c>
      <c r="E39" s="91">
        <v>3</v>
      </c>
      <c r="F39" s="91">
        <v>2</v>
      </c>
      <c r="G39" s="165">
        <v>0</v>
      </c>
      <c r="H39" s="10"/>
      <c r="I39" s="60" t="s">
        <v>179</v>
      </c>
      <c r="J39" s="61" t="s">
        <v>180</v>
      </c>
      <c r="K39" s="62" t="s">
        <v>181</v>
      </c>
    </row>
    <row r="40" spans="1:11" ht="15" customHeight="1" x14ac:dyDescent="0.2">
      <c r="A40" s="94" t="s">
        <v>3</v>
      </c>
      <c r="B40" s="95" t="s">
        <v>4</v>
      </c>
      <c r="C40" s="96">
        <v>0</v>
      </c>
      <c r="D40" s="70">
        <v>0</v>
      </c>
      <c r="E40" s="70">
        <v>1</v>
      </c>
      <c r="F40" s="70">
        <v>1</v>
      </c>
      <c r="G40" s="166">
        <v>0</v>
      </c>
      <c r="H40" s="10"/>
      <c r="I40" s="60" t="s">
        <v>3</v>
      </c>
      <c r="J40" s="61" t="s">
        <v>3</v>
      </c>
      <c r="K40" s="62" t="s">
        <v>3</v>
      </c>
    </row>
    <row r="41" spans="1:11" ht="15" customHeight="1" x14ac:dyDescent="0.2">
      <c r="A41" s="94" t="s">
        <v>54</v>
      </c>
      <c r="B41" s="95" t="s">
        <v>56</v>
      </c>
      <c r="C41" s="96">
        <v>0</v>
      </c>
      <c r="D41" s="70">
        <v>0</v>
      </c>
      <c r="E41" s="70">
        <v>0</v>
      </c>
      <c r="F41" s="70">
        <v>0</v>
      </c>
      <c r="G41" s="166">
        <v>0</v>
      </c>
      <c r="H41" s="10"/>
      <c r="I41" s="60" t="s">
        <v>55</v>
      </c>
      <c r="J41" s="61" t="s">
        <v>55</v>
      </c>
      <c r="K41" s="62" t="s">
        <v>55</v>
      </c>
    </row>
    <row r="42" spans="1:11" ht="15" customHeight="1" x14ac:dyDescent="0.2">
      <c r="A42" s="118" t="s">
        <v>100</v>
      </c>
      <c r="B42" s="119" t="s">
        <v>102</v>
      </c>
      <c r="C42" s="96">
        <v>0</v>
      </c>
      <c r="D42" s="70">
        <v>0</v>
      </c>
      <c r="E42" s="70">
        <v>0</v>
      </c>
      <c r="F42" s="70">
        <v>0</v>
      </c>
      <c r="G42" s="166">
        <v>0</v>
      </c>
      <c r="H42" s="10"/>
      <c r="I42" s="60" t="s">
        <v>100</v>
      </c>
      <c r="J42" s="61" t="s">
        <v>101</v>
      </c>
      <c r="K42" s="62" t="s">
        <v>100</v>
      </c>
    </row>
    <row r="43" spans="1:11" ht="15" customHeight="1" x14ac:dyDescent="0.2">
      <c r="A43" s="118" t="s">
        <v>57</v>
      </c>
      <c r="B43" s="119" t="s">
        <v>58</v>
      </c>
      <c r="C43" s="96">
        <v>0</v>
      </c>
      <c r="D43" s="70">
        <v>0</v>
      </c>
      <c r="E43" s="70">
        <v>0</v>
      </c>
      <c r="F43" s="70">
        <v>0</v>
      </c>
      <c r="G43" s="166">
        <v>0</v>
      </c>
      <c r="H43" s="10"/>
      <c r="I43" s="60" t="s">
        <v>57</v>
      </c>
      <c r="J43" s="61" t="s">
        <v>57</v>
      </c>
      <c r="K43" s="62" t="s">
        <v>57</v>
      </c>
    </row>
    <row r="44" spans="1:11" ht="15" customHeight="1" x14ac:dyDescent="0.2">
      <c r="A44" s="118" t="s">
        <v>47</v>
      </c>
      <c r="B44" s="119" t="s">
        <v>48</v>
      </c>
      <c r="C44" s="96">
        <v>0</v>
      </c>
      <c r="D44" s="70">
        <v>0</v>
      </c>
      <c r="E44" s="70">
        <v>0</v>
      </c>
      <c r="F44" s="70">
        <v>0</v>
      </c>
      <c r="G44" s="166">
        <v>0</v>
      </c>
      <c r="H44" s="10"/>
      <c r="I44" s="60" t="s">
        <v>47</v>
      </c>
      <c r="J44" s="61" t="s">
        <v>47</v>
      </c>
      <c r="K44" s="62" t="s">
        <v>47</v>
      </c>
    </row>
    <row r="45" spans="1:11" ht="15" customHeight="1" x14ac:dyDescent="0.2">
      <c r="A45" s="94" t="s">
        <v>122</v>
      </c>
      <c r="B45" s="95" t="s">
        <v>126</v>
      </c>
      <c r="C45" s="96">
        <v>0</v>
      </c>
      <c r="D45" s="70">
        <v>2</v>
      </c>
      <c r="E45" s="70">
        <v>1</v>
      </c>
      <c r="F45" s="70">
        <v>1</v>
      </c>
      <c r="G45" s="166">
        <v>3</v>
      </c>
      <c r="H45" s="10"/>
      <c r="I45" s="60" t="s">
        <v>123</v>
      </c>
      <c r="J45" s="61" t="s">
        <v>124</v>
      </c>
      <c r="K45" s="62" t="s">
        <v>125</v>
      </c>
    </row>
    <row r="46" spans="1:11" ht="15" customHeight="1" x14ac:dyDescent="0.2">
      <c r="A46" s="94" t="s">
        <v>767</v>
      </c>
      <c r="B46" s="95" t="s">
        <v>146</v>
      </c>
      <c r="C46" s="96">
        <v>0</v>
      </c>
      <c r="D46" s="70">
        <v>0</v>
      </c>
      <c r="E46" s="70">
        <v>0</v>
      </c>
      <c r="F46" s="70">
        <v>0</v>
      </c>
      <c r="G46" s="166">
        <v>0</v>
      </c>
      <c r="H46" s="10"/>
      <c r="I46" s="60" t="s">
        <v>143</v>
      </c>
      <c r="J46" s="61" t="s">
        <v>144</v>
      </c>
      <c r="K46" s="62" t="s">
        <v>145</v>
      </c>
    </row>
    <row r="47" spans="1:11" ht="15" customHeight="1" x14ac:dyDescent="0.2">
      <c r="A47" s="94" t="s">
        <v>768</v>
      </c>
      <c r="B47" s="95" t="s">
        <v>104</v>
      </c>
      <c r="C47" s="96">
        <v>0</v>
      </c>
      <c r="D47" s="70">
        <v>0</v>
      </c>
      <c r="E47" s="70">
        <v>0</v>
      </c>
      <c r="F47" s="70">
        <v>0</v>
      </c>
      <c r="G47" s="166">
        <v>0</v>
      </c>
      <c r="H47" s="10"/>
      <c r="I47" s="60" t="s">
        <v>731</v>
      </c>
      <c r="J47" s="61" t="s">
        <v>103</v>
      </c>
      <c r="K47" s="62" t="s">
        <v>732</v>
      </c>
    </row>
    <row r="48" spans="1:11" ht="15" customHeight="1" x14ac:dyDescent="0.2">
      <c r="A48" s="94" t="s">
        <v>571</v>
      </c>
      <c r="B48" s="95" t="s">
        <v>575</v>
      </c>
      <c r="C48" s="96">
        <v>0</v>
      </c>
      <c r="D48" s="70">
        <v>0</v>
      </c>
      <c r="E48" s="70">
        <v>0</v>
      </c>
      <c r="F48" s="70">
        <v>0</v>
      </c>
      <c r="G48" s="166">
        <v>0</v>
      </c>
      <c r="H48" s="10"/>
      <c r="I48" s="60" t="s">
        <v>572</v>
      </c>
      <c r="J48" s="61" t="s">
        <v>573</v>
      </c>
      <c r="K48" s="62" t="s">
        <v>574</v>
      </c>
    </row>
    <row r="49" spans="1:11" ht="15" customHeight="1" x14ac:dyDescent="0.2">
      <c r="A49" s="94" t="s">
        <v>138</v>
      </c>
      <c r="B49" s="95" t="s">
        <v>142</v>
      </c>
      <c r="C49" s="96">
        <v>0</v>
      </c>
      <c r="D49" s="70">
        <v>0</v>
      </c>
      <c r="E49" s="70">
        <v>0</v>
      </c>
      <c r="F49" s="70">
        <v>0</v>
      </c>
      <c r="G49" s="166">
        <v>0</v>
      </c>
      <c r="H49" s="10"/>
      <c r="I49" s="60" t="s">
        <v>139</v>
      </c>
      <c r="J49" s="61" t="s">
        <v>140</v>
      </c>
      <c r="K49" s="62" t="s">
        <v>141</v>
      </c>
    </row>
    <row r="50" spans="1:11" ht="15" customHeight="1" x14ac:dyDescent="0.2">
      <c r="A50" s="94" t="s">
        <v>733</v>
      </c>
      <c r="B50" s="95" t="s">
        <v>130</v>
      </c>
      <c r="C50" s="96">
        <v>0</v>
      </c>
      <c r="D50" s="70">
        <v>1</v>
      </c>
      <c r="E50" s="70">
        <v>0</v>
      </c>
      <c r="F50" s="70">
        <v>0</v>
      </c>
      <c r="G50" s="166">
        <v>0</v>
      </c>
      <c r="H50" s="10"/>
      <c r="I50" s="60" t="s">
        <v>733</v>
      </c>
      <c r="J50" s="61" t="s">
        <v>129</v>
      </c>
      <c r="K50" s="62" t="s">
        <v>733</v>
      </c>
    </row>
    <row r="51" spans="1:11" ht="15" customHeight="1" x14ac:dyDescent="0.2">
      <c r="A51" s="94" t="s">
        <v>769</v>
      </c>
      <c r="B51" s="95" t="s">
        <v>128</v>
      </c>
      <c r="C51" s="96">
        <v>2</v>
      </c>
      <c r="D51" s="70">
        <v>4</v>
      </c>
      <c r="E51" s="70">
        <v>5</v>
      </c>
      <c r="F51" s="70">
        <v>3</v>
      </c>
      <c r="G51" s="166">
        <v>6</v>
      </c>
      <c r="H51" s="10"/>
      <c r="I51" s="60" t="s">
        <v>734</v>
      </c>
      <c r="J51" s="61" t="s">
        <v>127</v>
      </c>
      <c r="K51" s="62" t="s">
        <v>734</v>
      </c>
    </row>
    <row r="52" spans="1:11" ht="15" customHeight="1" x14ac:dyDescent="0.2">
      <c r="A52" s="94" t="s">
        <v>118</v>
      </c>
      <c r="B52" s="95" t="s">
        <v>121</v>
      </c>
      <c r="C52" s="96">
        <v>0</v>
      </c>
      <c r="D52" s="70">
        <v>0</v>
      </c>
      <c r="E52" s="70">
        <v>0</v>
      </c>
      <c r="F52" s="70">
        <v>0</v>
      </c>
      <c r="G52" s="166">
        <v>0</v>
      </c>
      <c r="H52" s="10"/>
      <c r="I52" s="60" t="s">
        <v>119</v>
      </c>
      <c r="J52" s="61" t="s">
        <v>118</v>
      </c>
      <c r="K52" s="62" t="s">
        <v>120</v>
      </c>
    </row>
    <row r="53" spans="1:11" ht="15" customHeight="1" x14ac:dyDescent="0.2">
      <c r="A53" s="118" t="s">
        <v>163</v>
      </c>
      <c r="B53" s="119" t="s">
        <v>165</v>
      </c>
      <c r="C53" s="96">
        <v>0</v>
      </c>
      <c r="D53" s="70">
        <v>0</v>
      </c>
      <c r="E53" s="70">
        <v>0</v>
      </c>
      <c r="F53" s="70">
        <v>0</v>
      </c>
      <c r="G53" s="166">
        <v>0</v>
      </c>
      <c r="H53" s="10"/>
      <c r="I53" s="60" t="s">
        <v>163</v>
      </c>
      <c r="J53" s="61" t="s">
        <v>164</v>
      </c>
      <c r="K53" s="62" t="s">
        <v>163</v>
      </c>
    </row>
    <row r="54" spans="1:11" ht="15" customHeight="1" x14ac:dyDescent="0.2">
      <c r="A54" s="118" t="s">
        <v>186</v>
      </c>
      <c r="B54" s="119" t="s">
        <v>189</v>
      </c>
      <c r="C54" s="96">
        <v>0</v>
      </c>
      <c r="D54" s="70">
        <v>0</v>
      </c>
      <c r="E54" s="70">
        <v>0</v>
      </c>
      <c r="F54" s="70">
        <v>0</v>
      </c>
      <c r="G54" s="166">
        <v>0</v>
      </c>
      <c r="H54" s="10"/>
      <c r="I54" s="60" t="s">
        <v>186</v>
      </c>
      <c r="J54" s="61" t="s">
        <v>187</v>
      </c>
      <c r="K54" s="62" t="s">
        <v>188</v>
      </c>
    </row>
    <row r="55" spans="1:11" ht="15" customHeight="1" x14ac:dyDescent="0.2">
      <c r="A55" s="94" t="s">
        <v>245</v>
      </c>
      <c r="B55" s="95" t="s">
        <v>249</v>
      </c>
      <c r="C55" s="96">
        <v>0</v>
      </c>
      <c r="D55" s="70">
        <v>0</v>
      </c>
      <c r="E55" s="70">
        <v>0</v>
      </c>
      <c r="F55" s="70">
        <v>0</v>
      </c>
      <c r="G55" s="166">
        <v>0</v>
      </c>
      <c r="H55" s="10"/>
      <c r="I55" s="60" t="s">
        <v>246</v>
      </c>
      <c r="J55" s="61" t="s">
        <v>247</v>
      </c>
      <c r="K55" s="62" t="s">
        <v>248</v>
      </c>
    </row>
    <row r="56" spans="1:11" ht="15" customHeight="1" x14ac:dyDescent="0.2">
      <c r="A56" s="94" t="s">
        <v>190</v>
      </c>
      <c r="B56" s="95" t="s">
        <v>192</v>
      </c>
      <c r="C56" s="96">
        <v>0</v>
      </c>
      <c r="D56" s="70">
        <v>0</v>
      </c>
      <c r="E56" s="70">
        <v>0</v>
      </c>
      <c r="F56" s="70">
        <v>0</v>
      </c>
      <c r="G56" s="166">
        <v>0</v>
      </c>
      <c r="H56" s="10"/>
      <c r="I56" s="60" t="s">
        <v>191</v>
      </c>
      <c r="J56" s="61" t="s">
        <v>191</v>
      </c>
      <c r="K56" s="62" t="s">
        <v>191</v>
      </c>
    </row>
    <row r="57" spans="1:11" ht="15" customHeight="1" x14ac:dyDescent="0.2">
      <c r="A57" s="94" t="s">
        <v>207</v>
      </c>
      <c r="B57" s="95" t="s">
        <v>211</v>
      </c>
      <c r="C57" s="96">
        <v>0</v>
      </c>
      <c r="D57" s="70">
        <v>0</v>
      </c>
      <c r="E57" s="70">
        <v>0</v>
      </c>
      <c r="F57" s="70">
        <v>0</v>
      </c>
      <c r="G57" s="166">
        <v>0</v>
      </c>
      <c r="H57" s="10"/>
      <c r="I57" s="60" t="s">
        <v>208</v>
      </c>
      <c r="J57" s="61" t="s">
        <v>209</v>
      </c>
      <c r="K57" s="62" t="s">
        <v>210</v>
      </c>
    </row>
    <row r="58" spans="1:11" ht="15" customHeight="1" x14ac:dyDescent="0.2">
      <c r="A58" s="118" t="s">
        <v>225</v>
      </c>
      <c r="B58" s="119" t="s">
        <v>227</v>
      </c>
      <c r="C58" s="96">
        <v>0</v>
      </c>
      <c r="D58" s="70">
        <v>0</v>
      </c>
      <c r="E58" s="70">
        <v>0</v>
      </c>
      <c r="F58" s="70">
        <v>0</v>
      </c>
      <c r="G58" s="166">
        <v>0</v>
      </c>
      <c r="H58" s="10"/>
      <c r="I58" s="60" t="s">
        <v>225</v>
      </c>
      <c r="J58" s="61" t="s">
        <v>226</v>
      </c>
      <c r="K58" s="62" t="s">
        <v>225</v>
      </c>
    </row>
    <row r="59" spans="1:11" ht="15" customHeight="1" x14ac:dyDescent="0.2">
      <c r="A59" s="118" t="s">
        <v>239</v>
      </c>
      <c r="B59" s="119" t="s">
        <v>241</v>
      </c>
      <c r="C59" s="96">
        <v>0</v>
      </c>
      <c r="D59" s="70">
        <v>0</v>
      </c>
      <c r="E59" s="70">
        <v>0</v>
      </c>
      <c r="F59" s="70">
        <v>0</v>
      </c>
      <c r="G59" s="166">
        <v>0</v>
      </c>
      <c r="H59" s="10"/>
      <c r="I59" s="60" t="s">
        <v>240</v>
      </c>
      <c r="J59" s="61" t="s">
        <v>240</v>
      </c>
      <c r="K59" s="62" t="s">
        <v>240</v>
      </c>
    </row>
    <row r="60" spans="1:11" ht="15" customHeight="1" x14ac:dyDescent="0.2">
      <c r="A60" s="94" t="s">
        <v>234</v>
      </c>
      <c r="B60" s="95" t="s">
        <v>235</v>
      </c>
      <c r="C60" s="96">
        <v>1</v>
      </c>
      <c r="D60" s="70">
        <v>0</v>
      </c>
      <c r="E60" s="70">
        <v>0</v>
      </c>
      <c r="F60" s="70">
        <v>1</v>
      </c>
      <c r="G60" s="166">
        <v>1</v>
      </c>
      <c r="H60" s="10"/>
      <c r="I60" s="60" t="s">
        <v>234</v>
      </c>
      <c r="J60" s="61" t="s">
        <v>234</v>
      </c>
      <c r="K60" s="62" t="s">
        <v>234</v>
      </c>
    </row>
    <row r="61" spans="1:11" ht="15" customHeight="1" x14ac:dyDescent="0.2">
      <c r="A61" s="94" t="s">
        <v>236</v>
      </c>
      <c r="B61" s="95" t="s">
        <v>238</v>
      </c>
      <c r="C61" s="96">
        <v>0</v>
      </c>
      <c r="D61" s="70">
        <v>0</v>
      </c>
      <c r="E61" s="70">
        <v>0</v>
      </c>
      <c r="F61" s="70">
        <v>0</v>
      </c>
      <c r="G61" s="166">
        <v>3</v>
      </c>
      <c r="H61" s="10"/>
      <c r="I61" s="60" t="s">
        <v>735</v>
      </c>
      <c r="J61" s="61" t="s">
        <v>237</v>
      </c>
      <c r="K61" s="62" t="s">
        <v>237</v>
      </c>
    </row>
    <row r="62" spans="1:11" ht="15" customHeight="1" x14ac:dyDescent="0.2">
      <c r="A62" s="94" t="s">
        <v>770</v>
      </c>
      <c r="B62" s="95" t="s">
        <v>244</v>
      </c>
      <c r="C62" s="96">
        <v>0</v>
      </c>
      <c r="D62" s="70">
        <v>0</v>
      </c>
      <c r="E62" s="70">
        <v>0</v>
      </c>
      <c r="F62" s="70">
        <v>0</v>
      </c>
      <c r="G62" s="166">
        <v>0</v>
      </c>
      <c r="H62" s="10"/>
      <c r="I62" s="60" t="s">
        <v>242</v>
      </c>
      <c r="J62" s="61" t="s">
        <v>243</v>
      </c>
      <c r="K62" s="62" t="s">
        <v>243</v>
      </c>
    </row>
    <row r="63" spans="1:11" ht="15" customHeight="1" x14ac:dyDescent="0.2">
      <c r="A63" s="94" t="s">
        <v>323</v>
      </c>
      <c r="B63" s="95" t="s">
        <v>325</v>
      </c>
      <c r="C63" s="96">
        <v>0</v>
      </c>
      <c r="D63" s="70">
        <v>0</v>
      </c>
      <c r="E63" s="70">
        <v>0</v>
      </c>
      <c r="F63" s="70">
        <v>0</v>
      </c>
      <c r="G63" s="166">
        <v>0</v>
      </c>
      <c r="H63" s="10"/>
      <c r="I63" s="60" t="s">
        <v>324</v>
      </c>
      <c r="J63" s="61" t="s">
        <v>324</v>
      </c>
      <c r="K63" s="62" t="s">
        <v>323</v>
      </c>
    </row>
    <row r="64" spans="1:11" ht="15" customHeight="1" x14ac:dyDescent="0.2">
      <c r="A64" s="118" t="s">
        <v>364</v>
      </c>
      <c r="B64" s="119" t="s">
        <v>365</v>
      </c>
      <c r="C64" s="96">
        <v>0</v>
      </c>
      <c r="D64" s="70">
        <v>0</v>
      </c>
      <c r="E64" s="70">
        <v>0</v>
      </c>
      <c r="F64" s="70">
        <v>0</v>
      </c>
      <c r="G64" s="166">
        <v>0</v>
      </c>
      <c r="H64" s="10"/>
      <c r="I64" s="60" t="s">
        <v>364</v>
      </c>
      <c r="J64" s="61" t="s">
        <v>364</v>
      </c>
      <c r="K64" s="62" t="s">
        <v>364</v>
      </c>
    </row>
    <row r="65" spans="1:11" ht="15" customHeight="1" x14ac:dyDescent="0.2">
      <c r="A65" s="118" t="s">
        <v>771</v>
      </c>
      <c r="B65" s="119" t="s">
        <v>352</v>
      </c>
      <c r="C65" s="96">
        <v>0</v>
      </c>
      <c r="D65" s="70">
        <v>0</v>
      </c>
      <c r="E65" s="70">
        <v>0</v>
      </c>
      <c r="F65" s="70">
        <v>0</v>
      </c>
      <c r="G65" s="166">
        <v>0</v>
      </c>
      <c r="H65" s="10"/>
      <c r="I65" s="60" t="s">
        <v>351</v>
      </c>
      <c r="J65" s="61" t="s">
        <v>351</v>
      </c>
      <c r="K65" s="62" t="s">
        <v>351</v>
      </c>
    </row>
    <row r="66" spans="1:11" ht="15" customHeight="1" x14ac:dyDescent="0.2">
      <c r="A66" s="94" t="s">
        <v>353</v>
      </c>
      <c r="B66" s="95" t="s">
        <v>356</v>
      </c>
      <c r="C66" s="96">
        <v>0</v>
      </c>
      <c r="D66" s="70">
        <v>0</v>
      </c>
      <c r="E66" s="70">
        <v>0</v>
      </c>
      <c r="F66" s="70">
        <v>0</v>
      </c>
      <c r="G66" s="166">
        <v>0</v>
      </c>
      <c r="H66" s="10"/>
      <c r="I66" s="60" t="s">
        <v>354</v>
      </c>
      <c r="J66" s="61" t="s">
        <v>355</v>
      </c>
      <c r="K66" s="62" t="s">
        <v>736</v>
      </c>
    </row>
    <row r="67" spans="1:11" ht="15" customHeight="1" x14ac:dyDescent="0.2">
      <c r="A67" s="94" t="s">
        <v>386</v>
      </c>
      <c r="B67" s="95" t="s">
        <v>387</v>
      </c>
      <c r="C67" s="96">
        <v>0</v>
      </c>
      <c r="D67" s="70">
        <v>0</v>
      </c>
      <c r="E67" s="70">
        <v>0</v>
      </c>
      <c r="F67" s="70">
        <v>0</v>
      </c>
      <c r="G67" s="166">
        <v>0</v>
      </c>
      <c r="H67" s="10"/>
      <c r="I67" s="60" t="s">
        <v>386</v>
      </c>
      <c r="J67" s="61" t="s">
        <v>386</v>
      </c>
      <c r="K67" s="62" t="s">
        <v>386</v>
      </c>
    </row>
    <row r="68" spans="1:11" ht="15" customHeight="1" x14ac:dyDescent="0.2">
      <c r="A68" s="94" t="s">
        <v>429</v>
      </c>
      <c r="B68" s="95" t="s">
        <v>430</v>
      </c>
      <c r="C68" s="96">
        <v>0</v>
      </c>
      <c r="D68" s="70">
        <v>0</v>
      </c>
      <c r="E68" s="70">
        <v>0</v>
      </c>
      <c r="F68" s="70">
        <v>0</v>
      </c>
      <c r="G68" s="166">
        <v>0</v>
      </c>
      <c r="H68" s="10"/>
      <c r="I68" s="60" t="s">
        <v>429</v>
      </c>
      <c r="J68" s="61" t="s">
        <v>429</v>
      </c>
      <c r="K68" s="62" t="s">
        <v>429</v>
      </c>
    </row>
    <row r="69" spans="1:11" ht="15" customHeight="1" x14ac:dyDescent="0.2">
      <c r="A69" s="94" t="s">
        <v>404</v>
      </c>
      <c r="B69" s="95" t="s">
        <v>405</v>
      </c>
      <c r="C69" s="96">
        <v>0</v>
      </c>
      <c r="D69" s="70">
        <v>0</v>
      </c>
      <c r="E69" s="70">
        <v>0</v>
      </c>
      <c r="F69" s="70">
        <v>0</v>
      </c>
      <c r="G69" s="166">
        <v>0</v>
      </c>
      <c r="H69" s="10"/>
      <c r="I69" s="60" t="s">
        <v>404</v>
      </c>
      <c r="J69" s="61" t="s">
        <v>404</v>
      </c>
      <c r="K69" s="62" t="s">
        <v>404</v>
      </c>
    </row>
    <row r="70" spans="1:11" ht="15" customHeight="1" x14ac:dyDescent="0.2">
      <c r="A70" s="94" t="s">
        <v>421</v>
      </c>
      <c r="B70" s="95" t="s">
        <v>425</v>
      </c>
      <c r="C70" s="96">
        <v>0</v>
      </c>
      <c r="D70" s="70">
        <v>0</v>
      </c>
      <c r="E70" s="70">
        <v>1</v>
      </c>
      <c r="F70" s="70">
        <v>0</v>
      </c>
      <c r="G70" s="166">
        <v>0</v>
      </c>
      <c r="H70" s="10"/>
      <c r="I70" s="60" t="s">
        <v>422</v>
      </c>
      <c r="J70" s="61" t="s">
        <v>423</v>
      </c>
      <c r="K70" s="62" t="s">
        <v>424</v>
      </c>
    </row>
    <row r="71" spans="1:11" ht="15" customHeight="1" x14ac:dyDescent="0.2">
      <c r="A71" s="94" t="s">
        <v>426</v>
      </c>
      <c r="B71" s="95" t="s">
        <v>428</v>
      </c>
      <c r="C71" s="96">
        <v>0</v>
      </c>
      <c r="D71" s="70">
        <v>0</v>
      </c>
      <c r="E71" s="70">
        <v>0</v>
      </c>
      <c r="F71" s="70">
        <v>0</v>
      </c>
      <c r="G71" s="166">
        <v>0</v>
      </c>
      <c r="H71" s="10"/>
      <c r="I71" s="60" t="s">
        <v>427</v>
      </c>
      <c r="J71" s="61" t="s">
        <v>427</v>
      </c>
      <c r="K71" s="62" t="s">
        <v>427</v>
      </c>
    </row>
    <row r="72" spans="1:11" ht="15" customHeight="1" x14ac:dyDescent="0.2">
      <c r="A72" s="94" t="s">
        <v>379</v>
      </c>
      <c r="B72" s="95" t="s">
        <v>382</v>
      </c>
      <c r="C72" s="96">
        <v>7</v>
      </c>
      <c r="D72" s="70">
        <v>2</v>
      </c>
      <c r="E72" s="70">
        <v>8</v>
      </c>
      <c r="F72" s="70">
        <v>2</v>
      </c>
      <c r="G72" s="166">
        <v>4</v>
      </c>
      <c r="H72" s="10"/>
      <c r="I72" s="60" t="s">
        <v>380</v>
      </c>
      <c r="J72" s="61" t="s">
        <v>380</v>
      </c>
      <c r="K72" s="62" t="s">
        <v>381</v>
      </c>
    </row>
    <row r="73" spans="1:11" ht="15" customHeight="1" x14ac:dyDescent="0.2">
      <c r="A73" s="94" t="s">
        <v>418</v>
      </c>
      <c r="B73" s="95" t="s">
        <v>420</v>
      </c>
      <c r="C73" s="96">
        <v>0</v>
      </c>
      <c r="D73" s="70">
        <v>0</v>
      </c>
      <c r="E73" s="70">
        <v>0</v>
      </c>
      <c r="F73" s="70">
        <v>0</v>
      </c>
      <c r="G73" s="166">
        <v>0</v>
      </c>
      <c r="H73" s="10"/>
      <c r="I73" s="60" t="s">
        <v>418</v>
      </c>
      <c r="J73" s="61" t="s">
        <v>419</v>
      </c>
      <c r="K73" s="62" t="s">
        <v>418</v>
      </c>
    </row>
    <row r="74" spans="1:11" ht="15" customHeight="1" x14ac:dyDescent="0.2">
      <c r="A74" s="94" t="s">
        <v>434</v>
      </c>
      <c r="B74" s="95" t="s">
        <v>437</v>
      </c>
      <c r="C74" s="96">
        <v>0</v>
      </c>
      <c r="D74" s="70">
        <v>0</v>
      </c>
      <c r="E74" s="70">
        <v>0</v>
      </c>
      <c r="F74" s="70">
        <v>0</v>
      </c>
      <c r="G74" s="166">
        <v>0</v>
      </c>
      <c r="H74" s="10"/>
      <c r="I74" s="60" t="s">
        <v>435</v>
      </c>
      <c r="J74" s="61" t="s">
        <v>436</v>
      </c>
      <c r="K74" s="62" t="s">
        <v>436</v>
      </c>
    </row>
    <row r="75" spans="1:11" ht="15" customHeight="1" x14ac:dyDescent="0.2">
      <c r="A75" s="94" t="s">
        <v>438</v>
      </c>
      <c r="B75" s="95" t="s">
        <v>439</v>
      </c>
      <c r="C75" s="96">
        <v>0</v>
      </c>
      <c r="D75" s="70">
        <v>0</v>
      </c>
      <c r="E75" s="70">
        <v>0</v>
      </c>
      <c r="F75" s="70">
        <v>0</v>
      </c>
      <c r="G75" s="166">
        <v>0</v>
      </c>
      <c r="H75" s="10"/>
      <c r="I75" s="60" t="s">
        <v>438</v>
      </c>
      <c r="J75" s="61" t="s">
        <v>438</v>
      </c>
      <c r="K75" s="62" t="s">
        <v>438</v>
      </c>
    </row>
    <row r="76" spans="1:11" ht="15" customHeight="1" x14ac:dyDescent="0.2">
      <c r="A76" s="118" t="s">
        <v>772</v>
      </c>
      <c r="B76" s="119" t="s">
        <v>441</v>
      </c>
      <c r="C76" s="96">
        <v>1</v>
      </c>
      <c r="D76" s="70">
        <v>2</v>
      </c>
      <c r="E76" s="70">
        <v>3</v>
      </c>
      <c r="F76" s="70">
        <v>1</v>
      </c>
      <c r="G76" s="166">
        <v>0</v>
      </c>
      <c r="H76" s="10"/>
      <c r="I76" s="60" t="s">
        <v>440</v>
      </c>
      <c r="J76" s="61" t="s">
        <v>440</v>
      </c>
      <c r="K76" s="62" t="s">
        <v>440</v>
      </c>
    </row>
    <row r="77" spans="1:11" ht="15" customHeight="1" x14ac:dyDescent="0.2">
      <c r="A77" s="118" t="s">
        <v>504</v>
      </c>
      <c r="B77" s="119" t="s">
        <v>506</v>
      </c>
      <c r="C77" s="96">
        <v>1</v>
      </c>
      <c r="D77" s="70">
        <v>7</v>
      </c>
      <c r="E77" s="70">
        <v>4</v>
      </c>
      <c r="F77" s="70">
        <v>2</v>
      </c>
      <c r="G77" s="166">
        <v>1</v>
      </c>
      <c r="H77" s="10"/>
      <c r="I77" s="60" t="s">
        <v>504</v>
      </c>
      <c r="J77" s="61" t="s">
        <v>505</v>
      </c>
      <c r="K77" s="62" t="s">
        <v>504</v>
      </c>
    </row>
    <row r="78" spans="1:11" ht="15" customHeight="1" x14ac:dyDescent="0.2">
      <c r="A78" s="118" t="s">
        <v>773</v>
      </c>
      <c r="B78" s="119" t="s">
        <v>548</v>
      </c>
      <c r="C78" s="96">
        <v>0</v>
      </c>
      <c r="D78" s="70">
        <v>0</v>
      </c>
      <c r="E78" s="70">
        <v>0</v>
      </c>
      <c r="F78" s="70">
        <v>0</v>
      </c>
      <c r="G78" s="166">
        <v>0</v>
      </c>
      <c r="H78" s="10"/>
      <c r="I78" s="60" t="s">
        <v>737</v>
      </c>
      <c r="J78" s="61" t="s">
        <v>546</v>
      </c>
      <c r="K78" s="62" t="s">
        <v>547</v>
      </c>
    </row>
    <row r="79" spans="1:11" ht="15" customHeight="1" x14ac:dyDescent="0.2">
      <c r="A79" s="94" t="s">
        <v>515</v>
      </c>
      <c r="B79" s="95" t="s">
        <v>517</v>
      </c>
      <c r="C79" s="96">
        <v>0</v>
      </c>
      <c r="D79" s="70">
        <v>0</v>
      </c>
      <c r="E79" s="70">
        <v>1</v>
      </c>
      <c r="F79" s="70">
        <v>0</v>
      </c>
      <c r="G79" s="166">
        <v>1</v>
      </c>
      <c r="H79" s="10"/>
      <c r="I79" s="60" t="s">
        <v>516</v>
      </c>
      <c r="J79" s="61" t="s">
        <v>516</v>
      </c>
      <c r="K79" s="62" t="s">
        <v>516</v>
      </c>
    </row>
    <row r="80" spans="1:11" ht="15" customHeight="1" x14ac:dyDescent="0.2">
      <c r="A80" s="94" t="s">
        <v>566</v>
      </c>
      <c r="B80" s="95" t="s">
        <v>568</v>
      </c>
      <c r="C80" s="96">
        <v>0</v>
      </c>
      <c r="D80" s="70">
        <v>0</v>
      </c>
      <c r="E80" s="70">
        <v>0</v>
      </c>
      <c r="F80" s="70">
        <v>0</v>
      </c>
      <c r="G80" s="166">
        <v>0</v>
      </c>
      <c r="H80" s="10"/>
      <c r="I80" s="60" t="s">
        <v>567</v>
      </c>
      <c r="J80" s="61" t="s">
        <v>567</v>
      </c>
      <c r="K80" s="62" t="s">
        <v>566</v>
      </c>
    </row>
    <row r="81" spans="1:11" ht="15" customHeight="1" x14ac:dyDescent="0.2">
      <c r="A81" s="118" t="s">
        <v>526</v>
      </c>
      <c r="B81" s="119" t="s">
        <v>527</v>
      </c>
      <c r="C81" s="96">
        <v>0</v>
      </c>
      <c r="D81" s="70">
        <v>0</v>
      </c>
      <c r="E81" s="70">
        <v>0</v>
      </c>
      <c r="F81" s="70">
        <v>1</v>
      </c>
      <c r="G81" s="166">
        <v>0</v>
      </c>
      <c r="H81" s="10"/>
      <c r="I81" s="60" t="s">
        <v>526</v>
      </c>
      <c r="J81" s="61" t="s">
        <v>526</v>
      </c>
      <c r="K81" s="62" t="s">
        <v>526</v>
      </c>
    </row>
    <row r="82" spans="1:11" ht="15" customHeight="1" x14ac:dyDescent="0.2">
      <c r="A82" s="94" t="s">
        <v>532</v>
      </c>
      <c r="B82" s="95" t="s">
        <v>535</v>
      </c>
      <c r="C82" s="96">
        <v>1</v>
      </c>
      <c r="D82" s="70">
        <v>0</v>
      </c>
      <c r="E82" s="70">
        <v>0</v>
      </c>
      <c r="F82" s="70">
        <v>0</v>
      </c>
      <c r="G82" s="166">
        <v>0</v>
      </c>
      <c r="H82" s="10"/>
      <c r="I82" s="60" t="s">
        <v>533</v>
      </c>
      <c r="J82" s="61" t="s">
        <v>534</v>
      </c>
      <c r="K82" s="62" t="s">
        <v>534</v>
      </c>
    </row>
    <row r="83" spans="1:11" ht="15" customHeight="1" x14ac:dyDescent="0.2">
      <c r="A83" s="118" t="s">
        <v>654</v>
      </c>
      <c r="B83" s="119" t="s">
        <v>658</v>
      </c>
      <c r="C83" s="96">
        <v>0</v>
      </c>
      <c r="D83" s="70">
        <v>0</v>
      </c>
      <c r="E83" s="70">
        <v>0</v>
      </c>
      <c r="F83" s="70">
        <v>0</v>
      </c>
      <c r="G83" s="166">
        <v>0</v>
      </c>
      <c r="H83" s="10"/>
      <c r="I83" s="60" t="s">
        <v>655</v>
      </c>
      <c r="J83" s="61" t="s">
        <v>656</v>
      </c>
      <c r="K83" s="62" t="s">
        <v>657</v>
      </c>
    </row>
    <row r="84" spans="1:11" ht="15" customHeight="1" x14ac:dyDescent="0.2">
      <c r="A84" s="118" t="s">
        <v>541</v>
      </c>
      <c r="B84" s="119" t="s">
        <v>545</v>
      </c>
      <c r="C84" s="96">
        <v>0</v>
      </c>
      <c r="D84" s="70">
        <v>0</v>
      </c>
      <c r="E84" s="70">
        <v>0</v>
      </c>
      <c r="F84" s="70">
        <v>0</v>
      </c>
      <c r="G84" s="166">
        <v>0</v>
      </c>
      <c r="H84" s="10"/>
      <c r="I84" s="60" t="s">
        <v>542</v>
      </c>
      <c r="J84" s="61" t="s">
        <v>543</v>
      </c>
      <c r="K84" s="62" t="s">
        <v>544</v>
      </c>
    </row>
    <row r="85" spans="1:11" ht="15" customHeight="1" x14ac:dyDescent="0.2">
      <c r="A85" s="118" t="s">
        <v>511</v>
      </c>
      <c r="B85" s="119" t="s">
        <v>514</v>
      </c>
      <c r="C85" s="96">
        <v>0</v>
      </c>
      <c r="D85" s="70">
        <v>0</v>
      </c>
      <c r="E85" s="70">
        <v>0</v>
      </c>
      <c r="F85" s="70">
        <v>0</v>
      </c>
      <c r="G85" s="166">
        <v>1</v>
      </c>
      <c r="H85" s="10"/>
      <c r="I85" s="60" t="s">
        <v>512</v>
      </c>
      <c r="J85" s="61" t="s">
        <v>513</v>
      </c>
      <c r="K85" s="62" t="s">
        <v>513</v>
      </c>
    </row>
    <row r="86" spans="1:11" ht="15" customHeight="1" x14ac:dyDescent="0.2">
      <c r="A86" s="118" t="s">
        <v>563</v>
      </c>
      <c r="B86" s="119" t="s">
        <v>565</v>
      </c>
      <c r="C86" s="96">
        <v>0</v>
      </c>
      <c r="D86" s="70">
        <v>0</v>
      </c>
      <c r="E86" s="70">
        <v>0</v>
      </c>
      <c r="F86" s="70">
        <v>0</v>
      </c>
      <c r="G86" s="166">
        <v>0</v>
      </c>
      <c r="H86" s="10"/>
      <c r="I86" s="60" t="s">
        <v>563</v>
      </c>
      <c r="J86" s="61" t="s">
        <v>564</v>
      </c>
      <c r="K86" s="62" t="s">
        <v>563</v>
      </c>
    </row>
    <row r="87" spans="1:11" ht="15" customHeight="1" x14ac:dyDescent="0.2">
      <c r="A87" s="94" t="s">
        <v>774</v>
      </c>
      <c r="B87" s="95" t="s">
        <v>611</v>
      </c>
      <c r="C87" s="96">
        <v>0</v>
      </c>
      <c r="D87" s="70">
        <v>0</v>
      </c>
      <c r="E87" s="70">
        <v>0</v>
      </c>
      <c r="F87" s="70">
        <v>0</v>
      </c>
      <c r="G87" s="166">
        <v>0</v>
      </c>
      <c r="H87" s="10"/>
      <c r="I87" s="60" t="s">
        <v>738</v>
      </c>
      <c r="J87" s="61" t="s">
        <v>610</v>
      </c>
      <c r="K87" s="62" t="s">
        <v>739</v>
      </c>
    </row>
    <row r="88" spans="1:11" ht="15" customHeight="1" x14ac:dyDescent="0.2">
      <c r="A88" s="94" t="s">
        <v>576</v>
      </c>
      <c r="B88" s="95" t="s">
        <v>577</v>
      </c>
      <c r="C88" s="96">
        <v>0</v>
      </c>
      <c r="D88" s="70">
        <v>0</v>
      </c>
      <c r="E88" s="70">
        <v>0</v>
      </c>
      <c r="F88" s="70">
        <v>1</v>
      </c>
      <c r="G88" s="166">
        <v>2</v>
      </c>
      <c r="H88" s="10"/>
      <c r="I88" s="60" t="s">
        <v>576</v>
      </c>
      <c r="J88" s="61" t="s">
        <v>576</v>
      </c>
      <c r="K88" s="62" t="s">
        <v>576</v>
      </c>
    </row>
    <row r="89" spans="1:11" ht="15" customHeight="1" x14ac:dyDescent="0.2">
      <c r="A89" s="94" t="s">
        <v>596</v>
      </c>
      <c r="B89" s="95" t="s">
        <v>600</v>
      </c>
      <c r="C89" s="96">
        <v>0</v>
      </c>
      <c r="D89" s="70">
        <v>3</v>
      </c>
      <c r="E89" s="70">
        <v>0</v>
      </c>
      <c r="F89" s="70">
        <v>1</v>
      </c>
      <c r="G89" s="166">
        <v>0</v>
      </c>
      <c r="H89" s="10"/>
      <c r="I89" s="60" t="s">
        <v>597</v>
      </c>
      <c r="J89" s="61" t="s">
        <v>598</v>
      </c>
      <c r="K89" s="62" t="s">
        <v>599</v>
      </c>
    </row>
    <row r="90" spans="1:11" ht="15" customHeight="1" x14ac:dyDescent="0.2">
      <c r="A90" s="94" t="s">
        <v>612</v>
      </c>
      <c r="B90" s="95" t="s">
        <v>614</v>
      </c>
      <c r="C90" s="96">
        <v>0</v>
      </c>
      <c r="D90" s="70">
        <v>0</v>
      </c>
      <c r="E90" s="70">
        <v>0</v>
      </c>
      <c r="F90" s="70">
        <v>0</v>
      </c>
      <c r="G90" s="166">
        <v>0</v>
      </c>
      <c r="H90" s="10"/>
      <c r="I90" s="60" t="s">
        <v>740</v>
      </c>
      <c r="J90" s="61" t="s">
        <v>613</v>
      </c>
      <c r="K90" s="62" t="s">
        <v>613</v>
      </c>
    </row>
    <row r="91" spans="1:11" ht="15" customHeight="1" x14ac:dyDescent="0.2">
      <c r="A91" s="94" t="s">
        <v>193</v>
      </c>
      <c r="B91" s="95" t="s">
        <v>197</v>
      </c>
      <c r="C91" s="96">
        <v>0</v>
      </c>
      <c r="D91" s="70">
        <v>0</v>
      </c>
      <c r="E91" s="70">
        <v>0</v>
      </c>
      <c r="F91" s="70">
        <v>0</v>
      </c>
      <c r="G91" s="166">
        <v>0</v>
      </c>
      <c r="H91" s="10"/>
      <c r="I91" s="60" t="s">
        <v>194</v>
      </c>
      <c r="J91" s="61" t="s">
        <v>195</v>
      </c>
      <c r="K91" s="62" t="s">
        <v>196</v>
      </c>
    </row>
    <row r="92" spans="1:11" ht="15" customHeight="1" x14ac:dyDescent="0.2">
      <c r="A92" s="118" t="s">
        <v>659</v>
      </c>
      <c r="B92" s="119" t="s">
        <v>662</v>
      </c>
      <c r="C92" s="96">
        <v>0</v>
      </c>
      <c r="D92" s="70">
        <v>0</v>
      </c>
      <c r="E92" s="70">
        <v>0</v>
      </c>
      <c r="F92" s="70">
        <v>0</v>
      </c>
      <c r="G92" s="166">
        <v>0</v>
      </c>
      <c r="H92" s="10"/>
      <c r="I92" s="60" t="s">
        <v>660</v>
      </c>
      <c r="J92" s="61" t="s">
        <v>661</v>
      </c>
      <c r="K92" s="62" t="s">
        <v>660</v>
      </c>
    </row>
    <row r="93" spans="1:11" ht="15" customHeight="1" thickBot="1" x14ac:dyDescent="0.25">
      <c r="A93" s="122" t="s">
        <v>663</v>
      </c>
      <c r="B93" s="123" t="s">
        <v>664</v>
      </c>
      <c r="C93" s="100">
        <v>0</v>
      </c>
      <c r="D93" s="101">
        <v>0</v>
      </c>
      <c r="E93" s="101">
        <v>0</v>
      </c>
      <c r="F93" s="101">
        <v>0</v>
      </c>
      <c r="G93" s="167">
        <v>0</v>
      </c>
      <c r="H93" s="10"/>
      <c r="I93" s="60" t="s">
        <v>663</v>
      </c>
      <c r="J93" s="61" t="s">
        <v>663</v>
      </c>
      <c r="K93" s="62" t="s">
        <v>663</v>
      </c>
    </row>
    <row r="94" spans="1:11" ht="15" customHeight="1" thickBot="1" x14ac:dyDescent="0.25">
      <c r="A94" s="84" t="s">
        <v>685</v>
      </c>
      <c r="B94" s="85" t="s">
        <v>675</v>
      </c>
      <c r="C94" s="86"/>
      <c r="D94" s="86"/>
      <c r="E94" s="86"/>
      <c r="F94" s="86"/>
      <c r="G94" s="87"/>
      <c r="H94" s="10"/>
      <c r="I94" s="60"/>
      <c r="J94" s="61"/>
      <c r="K94" s="62"/>
    </row>
    <row r="95" spans="1:11" ht="15" customHeight="1" x14ac:dyDescent="0.2">
      <c r="A95" s="110" t="s">
        <v>27</v>
      </c>
      <c r="B95" s="111" t="s">
        <v>31</v>
      </c>
      <c r="C95" s="90">
        <v>0</v>
      </c>
      <c r="D95" s="91">
        <v>0</v>
      </c>
      <c r="E95" s="91">
        <v>0</v>
      </c>
      <c r="F95" s="91">
        <v>0</v>
      </c>
      <c r="G95" s="165">
        <v>0</v>
      </c>
      <c r="H95" s="10"/>
      <c r="I95" s="60" t="s">
        <v>28</v>
      </c>
      <c r="J95" s="61" t="s">
        <v>29</v>
      </c>
      <c r="K95" s="62" t="s">
        <v>30</v>
      </c>
    </row>
    <row r="96" spans="1:11" ht="15" customHeight="1" x14ac:dyDescent="0.2">
      <c r="A96" s="118" t="s">
        <v>17</v>
      </c>
      <c r="B96" s="119" t="s">
        <v>21</v>
      </c>
      <c r="C96" s="96">
        <v>0</v>
      </c>
      <c r="D96" s="70">
        <v>0</v>
      </c>
      <c r="E96" s="70">
        <v>0</v>
      </c>
      <c r="F96" s="70">
        <v>0</v>
      </c>
      <c r="G96" s="166">
        <v>0</v>
      </c>
      <c r="H96" s="10"/>
      <c r="I96" s="60" t="s">
        <v>18</v>
      </c>
      <c r="J96" s="61" t="s">
        <v>19</v>
      </c>
      <c r="K96" s="62" t="s">
        <v>20</v>
      </c>
    </row>
    <row r="97" spans="1:11" ht="15" customHeight="1" x14ac:dyDescent="0.2">
      <c r="A97" s="94" t="s">
        <v>70</v>
      </c>
      <c r="B97" s="95" t="s">
        <v>71</v>
      </c>
      <c r="C97" s="96">
        <v>0</v>
      </c>
      <c r="D97" s="70">
        <v>0</v>
      </c>
      <c r="E97" s="70">
        <v>0</v>
      </c>
      <c r="F97" s="70">
        <v>0</v>
      </c>
      <c r="G97" s="166">
        <v>0</v>
      </c>
      <c r="H97" s="10"/>
      <c r="I97" s="60" t="s">
        <v>70</v>
      </c>
      <c r="J97" s="61" t="s">
        <v>70</v>
      </c>
      <c r="K97" s="62" t="s">
        <v>70</v>
      </c>
    </row>
    <row r="98" spans="1:11" ht="15" customHeight="1" x14ac:dyDescent="0.2">
      <c r="A98" s="94" t="s">
        <v>775</v>
      </c>
      <c r="B98" s="95" t="s">
        <v>94</v>
      </c>
      <c r="C98" s="96">
        <v>0</v>
      </c>
      <c r="D98" s="70">
        <v>0</v>
      </c>
      <c r="E98" s="70">
        <v>0</v>
      </c>
      <c r="F98" s="70">
        <v>0</v>
      </c>
      <c r="G98" s="166">
        <v>0</v>
      </c>
      <c r="H98" s="10"/>
      <c r="I98" s="60" t="s">
        <v>93</v>
      </c>
      <c r="J98" s="61" t="s">
        <v>93</v>
      </c>
      <c r="K98" s="62" t="s">
        <v>93</v>
      </c>
    </row>
    <row r="99" spans="1:11" ht="15" customHeight="1" x14ac:dyDescent="0.2">
      <c r="A99" s="118" t="s">
        <v>82</v>
      </c>
      <c r="B99" s="119" t="s">
        <v>83</v>
      </c>
      <c r="C99" s="96">
        <v>0</v>
      </c>
      <c r="D99" s="70">
        <v>0</v>
      </c>
      <c r="E99" s="70">
        <v>0</v>
      </c>
      <c r="F99" s="70">
        <v>0</v>
      </c>
      <c r="G99" s="166">
        <v>0</v>
      </c>
      <c r="H99" s="10"/>
      <c r="I99" s="60" t="s">
        <v>82</v>
      </c>
      <c r="J99" s="61" t="s">
        <v>82</v>
      </c>
      <c r="K99" s="62" t="s">
        <v>82</v>
      </c>
    </row>
    <row r="100" spans="1:11" ht="15" customHeight="1" x14ac:dyDescent="0.2">
      <c r="A100" s="118" t="s">
        <v>84</v>
      </c>
      <c r="B100" s="119" t="s">
        <v>87</v>
      </c>
      <c r="C100" s="96">
        <v>0</v>
      </c>
      <c r="D100" s="70">
        <v>0</v>
      </c>
      <c r="E100" s="70">
        <v>0</v>
      </c>
      <c r="F100" s="70">
        <v>0</v>
      </c>
      <c r="G100" s="166">
        <v>0</v>
      </c>
      <c r="H100" s="10"/>
      <c r="I100" s="60" t="s">
        <v>741</v>
      </c>
      <c r="J100" s="61" t="s">
        <v>85</v>
      </c>
      <c r="K100" s="62" t="s">
        <v>86</v>
      </c>
    </row>
    <row r="101" spans="1:11" ht="15" customHeight="1" x14ac:dyDescent="0.2">
      <c r="A101" s="118" t="s">
        <v>88</v>
      </c>
      <c r="B101" s="119" t="s">
        <v>92</v>
      </c>
      <c r="C101" s="96">
        <v>0</v>
      </c>
      <c r="D101" s="70">
        <v>0</v>
      </c>
      <c r="E101" s="70">
        <v>4</v>
      </c>
      <c r="F101" s="70">
        <v>0</v>
      </c>
      <c r="G101" s="166">
        <v>0</v>
      </c>
      <c r="H101" s="10"/>
      <c r="I101" s="60" t="s">
        <v>89</v>
      </c>
      <c r="J101" s="61" t="s">
        <v>90</v>
      </c>
      <c r="K101" s="62" t="s">
        <v>91</v>
      </c>
    </row>
    <row r="102" spans="1:11" ht="15" customHeight="1" x14ac:dyDescent="0.2">
      <c r="A102" s="118" t="s">
        <v>105</v>
      </c>
      <c r="B102" s="119" t="s">
        <v>107</v>
      </c>
      <c r="C102" s="96">
        <v>0</v>
      </c>
      <c r="D102" s="70">
        <v>0</v>
      </c>
      <c r="E102" s="70">
        <v>0</v>
      </c>
      <c r="F102" s="70">
        <v>0</v>
      </c>
      <c r="G102" s="166">
        <v>0</v>
      </c>
      <c r="H102" s="10"/>
      <c r="I102" s="60" t="s">
        <v>105</v>
      </c>
      <c r="J102" s="61" t="s">
        <v>106</v>
      </c>
      <c r="K102" s="62" t="s">
        <v>105</v>
      </c>
    </row>
    <row r="103" spans="1:11" ht="15" customHeight="1" x14ac:dyDescent="0.2">
      <c r="A103" s="94" t="s">
        <v>113</v>
      </c>
      <c r="B103" s="95" t="s">
        <v>115</v>
      </c>
      <c r="C103" s="96">
        <v>0</v>
      </c>
      <c r="D103" s="70">
        <v>0</v>
      </c>
      <c r="E103" s="70">
        <v>0</v>
      </c>
      <c r="F103" s="70">
        <v>0</v>
      </c>
      <c r="G103" s="166">
        <v>0</v>
      </c>
      <c r="H103" s="10"/>
      <c r="I103" s="60" t="s">
        <v>113</v>
      </c>
      <c r="J103" s="61" t="s">
        <v>114</v>
      </c>
      <c r="K103" s="62" t="s">
        <v>114</v>
      </c>
    </row>
    <row r="104" spans="1:11" ht="15" customHeight="1" x14ac:dyDescent="0.2">
      <c r="A104" s="94" t="s">
        <v>134</v>
      </c>
      <c r="B104" s="95" t="s">
        <v>137</v>
      </c>
      <c r="C104" s="96">
        <v>0</v>
      </c>
      <c r="D104" s="70">
        <v>0</v>
      </c>
      <c r="E104" s="70">
        <v>0</v>
      </c>
      <c r="F104" s="70">
        <v>0</v>
      </c>
      <c r="G104" s="166">
        <v>0</v>
      </c>
      <c r="H104" s="10"/>
      <c r="I104" s="60" t="s">
        <v>135</v>
      </c>
      <c r="J104" s="61" t="s">
        <v>136</v>
      </c>
      <c r="K104" s="62" t="s">
        <v>135</v>
      </c>
    </row>
    <row r="105" spans="1:11" ht="15" customHeight="1" x14ac:dyDescent="0.2">
      <c r="A105" s="94" t="s">
        <v>147</v>
      </c>
      <c r="B105" s="95" t="s">
        <v>148</v>
      </c>
      <c r="C105" s="96">
        <v>0</v>
      </c>
      <c r="D105" s="70">
        <v>0</v>
      </c>
      <c r="E105" s="70">
        <v>0</v>
      </c>
      <c r="F105" s="70">
        <v>0</v>
      </c>
      <c r="G105" s="166">
        <v>0</v>
      </c>
      <c r="H105" s="10"/>
      <c r="I105" s="60" t="s">
        <v>147</v>
      </c>
      <c r="J105" s="61" t="s">
        <v>147</v>
      </c>
      <c r="K105" s="62" t="s">
        <v>147</v>
      </c>
    </row>
    <row r="106" spans="1:11" ht="15" customHeight="1" x14ac:dyDescent="0.2">
      <c r="A106" s="94" t="s">
        <v>149</v>
      </c>
      <c r="B106" s="95" t="s">
        <v>151</v>
      </c>
      <c r="C106" s="96">
        <v>0</v>
      </c>
      <c r="D106" s="70">
        <v>0</v>
      </c>
      <c r="E106" s="70">
        <v>0</v>
      </c>
      <c r="F106" s="70">
        <v>0</v>
      </c>
      <c r="G106" s="166">
        <v>0</v>
      </c>
      <c r="H106" s="10"/>
      <c r="I106" s="60" t="s">
        <v>149</v>
      </c>
      <c r="J106" s="61" t="s">
        <v>150</v>
      </c>
      <c r="K106" s="62" t="s">
        <v>149</v>
      </c>
    </row>
    <row r="107" spans="1:11" ht="15" customHeight="1" x14ac:dyDescent="0.2">
      <c r="A107" s="118" t="s">
        <v>166</v>
      </c>
      <c r="B107" s="119" t="s">
        <v>168</v>
      </c>
      <c r="C107" s="96">
        <v>0</v>
      </c>
      <c r="D107" s="70">
        <v>0</v>
      </c>
      <c r="E107" s="70">
        <v>0</v>
      </c>
      <c r="F107" s="70">
        <v>0</v>
      </c>
      <c r="G107" s="166">
        <v>0</v>
      </c>
      <c r="H107" s="10"/>
      <c r="I107" s="60" t="s">
        <v>167</v>
      </c>
      <c r="J107" s="61" t="s">
        <v>167</v>
      </c>
      <c r="K107" s="62" t="s">
        <v>167</v>
      </c>
    </row>
    <row r="108" spans="1:11" ht="15" customHeight="1" x14ac:dyDescent="0.2">
      <c r="A108" s="94" t="s">
        <v>776</v>
      </c>
      <c r="B108" s="95" t="s">
        <v>177</v>
      </c>
      <c r="C108" s="96">
        <v>0</v>
      </c>
      <c r="D108" s="70">
        <v>0</v>
      </c>
      <c r="E108" s="70">
        <v>0</v>
      </c>
      <c r="F108" s="70">
        <v>0</v>
      </c>
      <c r="G108" s="166">
        <v>0</v>
      </c>
      <c r="H108" s="10"/>
      <c r="I108" s="60" t="s">
        <v>174</v>
      </c>
      <c r="J108" s="61" t="s">
        <v>175</v>
      </c>
      <c r="K108" s="62" t="s">
        <v>176</v>
      </c>
    </row>
    <row r="109" spans="1:11" ht="15" customHeight="1" x14ac:dyDescent="0.2">
      <c r="A109" s="118" t="s">
        <v>183</v>
      </c>
      <c r="B109" s="119" t="s">
        <v>185</v>
      </c>
      <c r="C109" s="96">
        <v>0</v>
      </c>
      <c r="D109" s="70">
        <v>0</v>
      </c>
      <c r="E109" s="70">
        <v>0</v>
      </c>
      <c r="F109" s="70">
        <v>0</v>
      </c>
      <c r="G109" s="166">
        <v>0</v>
      </c>
      <c r="H109" s="10"/>
      <c r="I109" s="60" t="s">
        <v>184</v>
      </c>
      <c r="J109" s="61" t="s">
        <v>184</v>
      </c>
      <c r="K109" s="62" t="s">
        <v>184</v>
      </c>
    </row>
    <row r="110" spans="1:11" ht="15" customHeight="1" x14ac:dyDescent="0.2">
      <c r="A110" s="118" t="s">
        <v>528</v>
      </c>
      <c r="B110" s="119" t="s">
        <v>529</v>
      </c>
      <c r="C110" s="96">
        <v>0</v>
      </c>
      <c r="D110" s="70">
        <v>0</v>
      </c>
      <c r="E110" s="70">
        <v>0</v>
      </c>
      <c r="F110" s="70">
        <v>0</v>
      </c>
      <c r="G110" s="166">
        <v>0</v>
      </c>
      <c r="H110" s="10"/>
      <c r="I110" s="60" t="s">
        <v>528</v>
      </c>
      <c r="J110" s="61" t="s">
        <v>528</v>
      </c>
      <c r="K110" s="62" t="s">
        <v>528</v>
      </c>
    </row>
    <row r="111" spans="1:11" ht="15" customHeight="1" x14ac:dyDescent="0.2">
      <c r="A111" s="118" t="s">
        <v>255</v>
      </c>
      <c r="B111" s="119" t="s">
        <v>257</v>
      </c>
      <c r="C111" s="96">
        <v>0</v>
      </c>
      <c r="D111" s="70">
        <v>0</v>
      </c>
      <c r="E111" s="70">
        <v>0</v>
      </c>
      <c r="F111" s="70">
        <v>0</v>
      </c>
      <c r="G111" s="166">
        <v>0</v>
      </c>
      <c r="H111" s="10"/>
      <c r="I111" s="60" t="s">
        <v>256</v>
      </c>
      <c r="J111" s="61" t="s">
        <v>256</v>
      </c>
      <c r="K111" s="62" t="s">
        <v>256</v>
      </c>
    </row>
    <row r="112" spans="1:11" ht="15" customHeight="1" x14ac:dyDescent="0.2">
      <c r="A112" s="118" t="s">
        <v>258</v>
      </c>
      <c r="B112" s="119" t="s">
        <v>259</v>
      </c>
      <c r="C112" s="96">
        <v>0</v>
      </c>
      <c r="D112" s="70">
        <v>0</v>
      </c>
      <c r="E112" s="70">
        <v>0</v>
      </c>
      <c r="F112" s="70">
        <v>0</v>
      </c>
      <c r="G112" s="166">
        <v>0</v>
      </c>
      <c r="H112" s="10"/>
      <c r="I112" s="60" t="s">
        <v>258</v>
      </c>
      <c r="J112" s="61" t="s">
        <v>258</v>
      </c>
      <c r="K112" s="62" t="s">
        <v>258</v>
      </c>
    </row>
    <row r="113" spans="1:11" ht="15" customHeight="1" x14ac:dyDescent="0.2">
      <c r="A113" s="94" t="s">
        <v>260</v>
      </c>
      <c r="B113" s="95" t="s">
        <v>261</v>
      </c>
      <c r="C113" s="96">
        <v>0</v>
      </c>
      <c r="D113" s="70">
        <v>0</v>
      </c>
      <c r="E113" s="70">
        <v>0</v>
      </c>
      <c r="F113" s="70">
        <v>0</v>
      </c>
      <c r="G113" s="166">
        <v>0</v>
      </c>
      <c r="H113" s="10"/>
      <c r="I113" s="60" t="s">
        <v>260</v>
      </c>
      <c r="J113" s="61" t="s">
        <v>260</v>
      </c>
      <c r="K113" s="62" t="s">
        <v>260</v>
      </c>
    </row>
    <row r="114" spans="1:11" ht="15" customHeight="1" x14ac:dyDescent="0.2">
      <c r="A114" s="94" t="s">
        <v>697</v>
      </c>
      <c r="B114" s="95" t="s">
        <v>270</v>
      </c>
      <c r="C114" s="96">
        <v>0</v>
      </c>
      <c r="D114" s="70">
        <v>0</v>
      </c>
      <c r="E114" s="70">
        <v>1</v>
      </c>
      <c r="F114" s="70">
        <v>1</v>
      </c>
      <c r="G114" s="166">
        <v>0</v>
      </c>
      <c r="H114" s="10"/>
      <c r="I114" s="60" t="s">
        <v>697</v>
      </c>
      <c r="J114" s="61" t="s">
        <v>269</v>
      </c>
      <c r="K114" s="62" t="s">
        <v>269</v>
      </c>
    </row>
    <row r="115" spans="1:11" ht="15" customHeight="1" x14ac:dyDescent="0.2">
      <c r="A115" s="94" t="s">
        <v>262</v>
      </c>
      <c r="B115" s="95" t="s">
        <v>263</v>
      </c>
      <c r="C115" s="96">
        <v>0</v>
      </c>
      <c r="D115" s="70">
        <v>0</v>
      </c>
      <c r="E115" s="70">
        <v>0</v>
      </c>
      <c r="F115" s="70">
        <v>0</v>
      </c>
      <c r="G115" s="166">
        <v>0</v>
      </c>
      <c r="H115" s="10"/>
      <c r="I115" s="60" t="s">
        <v>262</v>
      </c>
      <c r="J115" s="61" t="s">
        <v>262</v>
      </c>
      <c r="K115" s="62" t="s">
        <v>262</v>
      </c>
    </row>
    <row r="116" spans="1:11" ht="15" customHeight="1" x14ac:dyDescent="0.2">
      <c r="A116" s="118" t="s">
        <v>307</v>
      </c>
      <c r="B116" s="119" t="s">
        <v>310</v>
      </c>
      <c r="C116" s="96">
        <v>0</v>
      </c>
      <c r="D116" s="70">
        <v>0</v>
      </c>
      <c r="E116" s="70">
        <v>0</v>
      </c>
      <c r="F116" s="70">
        <v>0</v>
      </c>
      <c r="G116" s="166">
        <v>0</v>
      </c>
      <c r="H116" s="10"/>
      <c r="I116" s="60" t="s">
        <v>308</v>
      </c>
      <c r="J116" s="61" t="s">
        <v>309</v>
      </c>
      <c r="K116" s="62" t="s">
        <v>308</v>
      </c>
    </row>
    <row r="117" spans="1:11" ht="15" customHeight="1" x14ac:dyDescent="0.2">
      <c r="A117" s="94" t="s">
        <v>392</v>
      </c>
      <c r="B117" s="95" t="s">
        <v>395</v>
      </c>
      <c r="C117" s="96">
        <v>0</v>
      </c>
      <c r="D117" s="70">
        <v>0</v>
      </c>
      <c r="E117" s="70">
        <v>0</v>
      </c>
      <c r="F117" s="70">
        <v>0</v>
      </c>
      <c r="G117" s="166">
        <v>0</v>
      </c>
      <c r="H117" s="10"/>
      <c r="I117" s="60" t="s">
        <v>393</v>
      </c>
      <c r="J117" s="61" t="s">
        <v>394</v>
      </c>
      <c r="K117" s="62" t="s">
        <v>393</v>
      </c>
    </row>
    <row r="118" spans="1:11" ht="15" customHeight="1" x14ac:dyDescent="0.2">
      <c r="A118" s="94" t="s">
        <v>442</v>
      </c>
      <c r="B118" s="95" t="s">
        <v>443</v>
      </c>
      <c r="C118" s="96">
        <v>0</v>
      </c>
      <c r="D118" s="70">
        <v>0</v>
      </c>
      <c r="E118" s="70">
        <v>0</v>
      </c>
      <c r="F118" s="70">
        <v>0</v>
      </c>
      <c r="G118" s="166">
        <v>0</v>
      </c>
      <c r="H118" s="10"/>
      <c r="I118" s="60" t="s">
        <v>442</v>
      </c>
      <c r="J118" s="61" t="s">
        <v>442</v>
      </c>
      <c r="K118" s="62" t="s">
        <v>442</v>
      </c>
    </row>
    <row r="119" spans="1:11" ht="15" customHeight="1" x14ac:dyDescent="0.2">
      <c r="A119" s="94" t="s">
        <v>466</v>
      </c>
      <c r="B119" s="95" t="s">
        <v>467</v>
      </c>
      <c r="C119" s="96">
        <v>0</v>
      </c>
      <c r="D119" s="70">
        <v>0</v>
      </c>
      <c r="E119" s="70">
        <v>0</v>
      </c>
      <c r="F119" s="70">
        <v>0</v>
      </c>
      <c r="G119" s="166">
        <v>0</v>
      </c>
      <c r="H119" s="10"/>
      <c r="I119" s="60" t="s">
        <v>466</v>
      </c>
      <c r="J119" s="61" t="s">
        <v>466</v>
      </c>
      <c r="K119" s="62" t="s">
        <v>466</v>
      </c>
    </row>
    <row r="120" spans="1:11" ht="15" customHeight="1" x14ac:dyDescent="0.2">
      <c r="A120" s="118" t="s">
        <v>489</v>
      </c>
      <c r="B120" s="119" t="s">
        <v>490</v>
      </c>
      <c r="C120" s="96">
        <v>0</v>
      </c>
      <c r="D120" s="70">
        <v>0</v>
      </c>
      <c r="E120" s="70">
        <v>0</v>
      </c>
      <c r="F120" s="70">
        <v>0</v>
      </c>
      <c r="G120" s="166">
        <v>0</v>
      </c>
      <c r="H120" s="10"/>
      <c r="I120" s="60" t="s">
        <v>489</v>
      </c>
      <c r="J120" s="61" t="s">
        <v>489</v>
      </c>
      <c r="K120" s="62" t="s">
        <v>489</v>
      </c>
    </row>
    <row r="121" spans="1:11" ht="15" customHeight="1" x14ac:dyDescent="0.2">
      <c r="A121" s="118" t="s">
        <v>468</v>
      </c>
      <c r="B121" s="119" t="s">
        <v>470</v>
      </c>
      <c r="C121" s="96">
        <v>0</v>
      </c>
      <c r="D121" s="70">
        <v>0</v>
      </c>
      <c r="E121" s="70">
        <v>0</v>
      </c>
      <c r="F121" s="70">
        <v>0</v>
      </c>
      <c r="G121" s="166">
        <v>0</v>
      </c>
      <c r="H121" s="10"/>
      <c r="I121" s="60" t="s">
        <v>469</v>
      </c>
      <c r="J121" s="61" t="s">
        <v>469</v>
      </c>
      <c r="K121" s="62" t="s">
        <v>469</v>
      </c>
    </row>
    <row r="122" spans="1:11" ht="15" customHeight="1" x14ac:dyDescent="0.2">
      <c r="A122" s="118" t="s">
        <v>777</v>
      </c>
      <c r="B122" s="119" t="s">
        <v>339</v>
      </c>
      <c r="C122" s="96">
        <v>0</v>
      </c>
      <c r="D122" s="70">
        <v>0</v>
      </c>
      <c r="E122" s="70">
        <v>0</v>
      </c>
      <c r="F122" s="70">
        <v>0</v>
      </c>
      <c r="G122" s="166">
        <v>0</v>
      </c>
      <c r="H122" s="10"/>
      <c r="I122" s="60" t="s">
        <v>336</v>
      </c>
      <c r="J122" s="61" t="s">
        <v>337</v>
      </c>
      <c r="K122" s="62" t="s">
        <v>338</v>
      </c>
    </row>
    <row r="123" spans="1:11" ht="15" customHeight="1" x14ac:dyDescent="0.2">
      <c r="A123" s="118" t="s">
        <v>778</v>
      </c>
      <c r="B123" s="119" t="s">
        <v>359</v>
      </c>
      <c r="C123" s="96">
        <v>0</v>
      </c>
      <c r="D123" s="70">
        <v>0</v>
      </c>
      <c r="E123" s="70">
        <v>0</v>
      </c>
      <c r="F123" s="70">
        <v>0</v>
      </c>
      <c r="G123" s="166">
        <v>0</v>
      </c>
      <c r="H123" s="10"/>
      <c r="I123" s="60" t="s">
        <v>357</v>
      </c>
      <c r="J123" s="61" t="s">
        <v>358</v>
      </c>
      <c r="K123" s="62" t="s">
        <v>357</v>
      </c>
    </row>
    <row r="124" spans="1:11" ht="15" customHeight="1" x14ac:dyDescent="0.2">
      <c r="A124" s="118" t="s">
        <v>779</v>
      </c>
      <c r="B124" s="119" t="s">
        <v>631</v>
      </c>
      <c r="C124" s="96">
        <v>0</v>
      </c>
      <c r="D124" s="70">
        <v>0</v>
      </c>
      <c r="E124" s="70">
        <v>0</v>
      </c>
      <c r="F124" s="70">
        <v>0</v>
      </c>
      <c r="G124" s="166">
        <v>0</v>
      </c>
      <c r="H124" s="10"/>
      <c r="I124" s="60" t="s">
        <v>628</v>
      </c>
      <c r="J124" s="61" t="s">
        <v>629</v>
      </c>
      <c r="K124" s="62" t="s">
        <v>630</v>
      </c>
    </row>
    <row r="125" spans="1:11" ht="15" customHeight="1" x14ac:dyDescent="0.2">
      <c r="A125" s="118" t="s">
        <v>549</v>
      </c>
      <c r="B125" s="119" t="s">
        <v>550</v>
      </c>
      <c r="C125" s="96">
        <v>0</v>
      </c>
      <c r="D125" s="70">
        <v>0</v>
      </c>
      <c r="E125" s="70">
        <v>0</v>
      </c>
      <c r="F125" s="70">
        <v>0</v>
      </c>
      <c r="G125" s="166">
        <v>0</v>
      </c>
      <c r="H125" s="10"/>
      <c r="I125" s="60" t="s">
        <v>549</v>
      </c>
      <c r="J125" s="61" t="s">
        <v>549</v>
      </c>
      <c r="K125" s="62" t="s">
        <v>549</v>
      </c>
    </row>
    <row r="126" spans="1:11" ht="15" customHeight="1" x14ac:dyDescent="0.2">
      <c r="A126" s="94" t="s">
        <v>780</v>
      </c>
      <c r="B126" s="95" t="s">
        <v>595</v>
      </c>
      <c r="C126" s="96">
        <v>0</v>
      </c>
      <c r="D126" s="70">
        <v>0</v>
      </c>
      <c r="E126" s="70">
        <v>0</v>
      </c>
      <c r="F126" s="70">
        <v>0</v>
      </c>
      <c r="G126" s="166">
        <v>0</v>
      </c>
      <c r="H126" s="10"/>
      <c r="I126" s="60" t="s">
        <v>592</v>
      </c>
      <c r="J126" s="61" t="s">
        <v>593</v>
      </c>
      <c r="K126" s="62" t="s">
        <v>594</v>
      </c>
    </row>
    <row r="127" spans="1:11" ht="15" customHeight="1" x14ac:dyDescent="0.2">
      <c r="A127" s="118" t="s">
        <v>781</v>
      </c>
      <c r="B127" s="119" t="s">
        <v>620</v>
      </c>
      <c r="C127" s="96">
        <v>0</v>
      </c>
      <c r="D127" s="70">
        <v>0</v>
      </c>
      <c r="E127" s="70">
        <v>0</v>
      </c>
      <c r="F127" s="70">
        <v>0</v>
      </c>
      <c r="G127" s="166">
        <v>0</v>
      </c>
      <c r="H127" s="10"/>
      <c r="I127" s="60" t="s">
        <v>742</v>
      </c>
      <c r="J127" s="61" t="s">
        <v>619</v>
      </c>
      <c r="K127" s="62" t="s">
        <v>743</v>
      </c>
    </row>
    <row r="128" spans="1:11" ht="15" customHeight="1" x14ac:dyDescent="0.2">
      <c r="A128" s="118" t="s">
        <v>617</v>
      </c>
      <c r="B128" s="119" t="s">
        <v>618</v>
      </c>
      <c r="C128" s="96">
        <v>0</v>
      </c>
      <c r="D128" s="70">
        <v>0</v>
      </c>
      <c r="E128" s="70">
        <v>0</v>
      </c>
      <c r="F128" s="70">
        <v>0</v>
      </c>
      <c r="G128" s="166">
        <v>0</v>
      </c>
      <c r="H128" s="10"/>
      <c r="I128" s="60" t="s">
        <v>617</v>
      </c>
      <c r="J128" s="61" t="s">
        <v>617</v>
      </c>
      <c r="K128" s="62" t="s">
        <v>617</v>
      </c>
    </row>
    <row r="129" spans="1:11" ht="15" customHeight="1" thickBot="1" x14ac:dyDescent="0.25">
      <c r="A129" s="124" t="s">
        <v>632</v>
      </c>
      <c r="B129" s="125" t="s">
        <v>633</v>
      </c>
      <c r="C129" s="100">
        <v>0</v>
      </c>
      <c r="D129" s="101">
        <v>0</v>
      </c>
      <c r="E129" s="101">
        <v>0</v>
      </c>
      <c r="F129" s="101">
        <v>0</v>
      </c>
      <c r="G129" s="167">
        <v>0</v>
      </c>
      <c r="H129" s="10"/>
      <c r="I129" s="60" t="s">
        <v>632</v>
      </c>
      <c r="J129" s="61" t="s">
        <v>632</v>
      </c>
      <c r="K129" s="62" t="s">
        <v>632</v>
      </c>
    </row>
    <row r="130" spans="1:11" ht="15" customHeight="1" thickBot="1" x14ac:dyDescent="0.25">
      <c r="A130" s="84" t="s">
        <v>686</v>
      </c>
      <c r="B130" s="85" t="s">
        <v>676</v>
      </c>
      <c r="C130" s="86"/>
      <c r="D130" s="86"/>
      <c r="E130" s="86"/>
      <c r="F130" s="86"/>
      <c r="G130" s="87"/>
      <c r="H130" s="10"/>
      <c r="I130" s="60"/>
      <c r="J130" s="61"/>
      <c r="K130" s="62"/>
    </row>
    <row r="131" spans="1:11" ht="15" customHeight="1" x14ac:dyDescent="0.2">
      <c r="A131" s="116" t="s">
        <v>1</v>
      </c>
      <c r="B131" s="117" t="s">
        <v>2</v>
      </c>
      <c r="C131" s="90">
        <v>0</v>
      </c>
      <c r="D131" s="91">
        <v>0</v>
      </c>
      <c r="E131" s="91">
        <v>0</v>
      </c>
      <c r="F131" s="91">
        <v>0</v>
      </c>
      <c r="G131" s="165">
        <v>0</v>
      </c>
      <c r="H131" s="10"/>
      <c r="I131" s="60" t="s">
        <v>1</v>
      </c>
      <c r="J131" s="61" t="s">
        <v>1</v>
      </c>
      <c r="K131" s="62" t="s">
        <v>1</v>
      </c>
    </row>
    <row r="132" spans="1:11" ht="15" customHeight="1" x14ac:dyDescent="0.2">
      <c r="A132" s="94" t="s">
        <v>22</v>
      </c>
      <c r="B132" s="95" t="s">
        <v>26</v>
      </c>
      <c r="C132" s="96">
        <v>7</v>
      </c>
      <c r="D132" s="70">
        <v>2</v>
      </c>
      <c r="E132" s="70">
        <v>3</v>
      </c>
      <c r="F132" s="70">
        <v>3</v>
      </c>
      <c r="G132" s="166">
        <v>1</v>
      </c>
      <c r="H132" s="10"/>
      <c r="I132" s="60" t="s">
        <v>23</v>
      </c>
      <c r="J132" s="61" t="s">
        <v>24</v>
      </c>
      <c r="K132" s="62" t="s">
        <v>25</v>
      </c>
    </row>
    <row r="133" spans="1:11" ht="15" customHeight="1" x14ac:dyDescent="0.2">
      <c r="A133" s="94" t="s">
        <v>42</v>
      </c>
      <c r="B133" s="95" t="s">
        <v>46</v>
      </c>
      <c r="C133" s="96">
        <v>1</v>
      </c>
      <c r="D133" s="70">
        <v>0</v>
      </c>
      <c r="E133" s="70">
        <v>0</v>
      </c>
      <c r="F133" s="70">
        <v>0</v>
      </c>
      <c r="G133" s="166">
        <v>0</v>
      </c>
      <c r="H133" s="10"/>
      <c r="I133" s="60" t="s">
        <v>43</v>
      </c>
      <c r="J133" s="61" t="s">
        <v>44</v>
      </c>
      <c r="K133" s="62" t="s">
        <v>45</v>
      </c>
    </row>
    <row r="134" spans="1:11" ht="15" customHeight="1" x14ac:dyDescent="0.2">
      <c r="A134" s="118" t="s">
        <v>67</v>
      </c>
      <c r="B134" s="119" t="s">
        <v>69</v>
      </c>
      <c r="C134" s="96">
        <v>0</v>
      </c>
      <c r="D134" s="70">
        <v>0</v>
      </c>
      <c r="E134" s="70">
        <v>0</v>
      </c>
      <c r="F134" s="70">
        <v>0</v>
      </c>
      <c r="G134" s="166">
        <v>0</v>
      </c>
      <c r="H134" s="10"/>
      <c r="I134" s="60" t="s">
        <v>696</v>
      </c>
      <c r="J134" s="61" t="s">
        <v>68</v>
      </c>
      <c r="K134" s="62" t="s">
        <v>68</v>
      </c>
    </row>
    <row r="135" spans="1:11" ht="15" customHeight="1" x14ac:dyDescent="0.2">
      <c r="A135" s="118" t="s">
        <v>59</v>
      </c>
      <c r="B135" s="119" t="s">
        <v>61</v>
      </c>
      <c r="C135" s="96">
        <v>0</v>
      </c>
      <c r="D135" s="70">
        <v>0</v>
      </c>
      <c r="E135" s="70">
        <v>0</v>
      </c>
      <c r="F135" s="70">
        <v>1</v>
      </c>
      <c r="G135" s="166">
        <v>0</v>
      </c>
      <c r="H135" s="10"/>
      <c r="I135" s="60" t="s">
        <v>59</v>
      </c>
      <c r="J135" s="61" t="s">
        <v>60</v>
      </c>
      <c r="K135" s="62" t="s">
        <v>59</v>
      </c>
    </row>
    <row r="136" spans="1:11" ht="15" customHeight="1" x14ac:dyDescent="0.2">
      <c r="A136" s="118" t="s">
        <v>97</v>
      </c>
      <c r="B136" s="119" t="s">
        <v>99</v>
      </c>
      <c r="C136" s="96">
        <v>0</v>
      </c>
      <c r="D136" s="70">
        <v>0</v>
      </c>
      <c r="E136" s="70">
        <v>0</v>
      </c>
      <c r="F136" s="70">
        <v>0</v>
      </c>
      <c r="G136" s="166">
        <v>0</v>
      </c>
      <c r="H136" s="10"/>
      <c r="I136" s="60" t="s">
        <v>98</v>
      </c>
      <c r="J136" s="61" t="s">
        <v>98</v>
      </c>
      <c r="K136" s="62" t="s">
        <v>98</v>
      </c>
    </row>
    <row r="137" spans="1:11" ht="15" customHeight="1" x14ac:dyDescent="0.2">
      <c r="A137" s="118" t="s">
        <v>782</v>
      </c>
      <c r="B137" s="119" t="s">
        <v>96</v>
      </c>
      <c r="C137" s="96">
        <v>0</v>
      </c>
      <c r="D137" s="70">
        <v>0</v>
      </c>
      <c r="E137" s="70">
        <v>0</v>
      </c>
      <c r="F137" s="70">
        <v>0</v>
      </c>
      <c r="G137" s="166">
        <v>0</v>
      </c>
      <c r="H137" s="10"/>
      <c r="I137" s="60" t="s">
        <v>95</v>
      </c>
      <c r="J137" s="61" t="s">
        <v>95</v>
      </c>
      <c r="K137" s="62" t="s">
        <v>95</v>
      </c>
    </row>
    <row r="138" spans="1:11" ht="15" customHeight="1" x14ac:dyDescent="0.2">
      <c r="A138" s="118" t="s">
        <v>329</v>
      </c>
      <c r="B138" s="119" t="s">
        <v>333</v>
      </c>
      <c r="C138" s="96">
        <v>0</v>
      </c>
      <c r="D138" s="70">
        <v>0</v>
      </c>
      <c r="E138" s="70">
        <v>0</v>
      </c>
      <c r="F138" s="70">
        <v>0</v>
      </c>
      <c r="G138" s="166">
        <v>0</v>
      </c>
      <c r="H138" s="10"/>
      <c r="I138" s="60" t="s">
        <v>330</v>
      </c>
      <c r="J138" s="61" t="s">
        <v>331</v>
      </c>
      <c r="K138" s="62" t="s">
        <v>332</v>
      </c>
    </row>
    <row r="139" spans="1:11" ht="15" customHeight="1" x14ac:dyDescent="0.2">
      <c r="A139" s="118" t="s">
        <v>783</v>
      </c>
      <c r="B139" s="119" t="s">
        <v>117</v>
      </c>
      <c r="C139" s="96">
        <v>0</v>
      </c>
      <c r="D139" s="70">
        <v>1</v>
      </c>
      <c r="E139" s="70">
        <v>0</v>
      </c>
      <c r="F139" s="70">
        <v>0</v>
      </c>
      <c r="G139" s="166">
        <v>0</v>
      </c>
      <c r="H139" s="10"/>
      <c r="I139" s="60" t="s">
        <v>744</v>
      </c>
      <c r="J139" s="61" t="s">
        <v>116</v>
      </c>
      <c r="K139" s="62" t="s">
        <v>745</v>
      </c>
    </row>
    <row r="140" spans="1:11" ht="15" customHeight="1" x14ac:dyDescent="0.2">
      <c r="A140" s="118" t="s">
        <v>784</v>
      </c>
      <c r="B140" s="119" t="s">
        <v>589</v>
      </c>
      <c r="C140" s="96">
        <v>0</v>
      </c>
      <c r="D140" s="70">
        <v>0</v>
      </c>
      <c r="E140" s="70">
        <v>0</v>
      </c>
      <c r="F140" s="70">
        <v>0</v>
      </c>
      <c r="G140" s="166">
        <v>0</v>
      </c>
      <c r="H140" s="10"/>
      <c r="I140" s="60" t="s">
        <v>746</v>
      </c>
      <c r="J140" s="61" t="s">
        <v>587</v>
      </c>
      <c r="K140" s="62" t="s">
        <v>588</v>
      </c>
    </row>
    <row r="141" spans="1:11" ht="15" customHeight="1" x14ac:dyDescent="0.2">
      <c r="A141" s="94" t="s">
        <v>229</v>
      </c>
      <c r="B141" s="95" t="s">
        <v>233</v>
      </c>
      <c r="C141" s="96">
        <v>1</v>
      </c>
      <c r="D141" s="70">
        <v>2</v>
      </c>
      <c r="E141" s="70">
        <v>1</v>
      </c>
      <c r="F141" s="70">
        <v>2</v>
      </c>
      <c r="G141" s="166">
        <v>3</v>
      </c>
      <c r="H141" s="10"/>
      <c r="I141" s="60" t="s">
        <v>230</v>
      </c>
      <c r="J141" s="61" t="s">
        <v>231</v>
      </c>
      <c r="K141" s="62" t="s">
        <v>232</v>
      </c>
    </row>
    <row r="142" spans="1:11" ht="15" customHeight="1" x14ac:dyDescent="0.2">
      <c r="A142" s="94" t="s">
        <v>281</v>
      </c>
      <c r="B142" s="95" t="s">
        <v>284</v>
      </c>
      <c r="C142" s="96">
        <v>0</v>
      </c>
      <c r="D142" s="70">
        <v>0</v>
      </c>
      <c r="E142" s="70">
        <v>2</v>
      </c>
      <c r="F142" s="70">
        <v>1</v>
      </c>
      <c r="G142" s="166">
        <v>0</v>
      </c>
      <c r="H142" s="10"/>
      <c r="I142" s="60" t="s">
        <v>282</v>
      </c>
      <c r="J142" s="61" t="s">
        <v>283</v>
      </c>
      <c r="K142" s="62" t="s">
        <v>282</v>
      </c>
    </row>
    <row r="143" spans="1:11" ht="15" customHeight="1" x14ac:dyDescent="0.2">
      <c r="A143" s="118" t="s">
        <v>276</v>
      </c>
      <c r="B143" s="119" t="s">
        <v>280</v>
      </c>
      <c r="C143" s="96">
        <v>0</v>
      </c>
      <c r="D143" s="70">
        <v>0</v>
      </c>
      <c r="E143" s="70">
        <v>0</v>
      </c>
      <c r="F143" s="70">
        <v>0</v>
      </c>
      <c r="G143" s="166">
        <v>0</v>
      </c>
      <c r="H143" s="10"/>
      <c r="I143" s="60" t="s">
        <v>277</v>
      </c>
      <c r="J143" s="61" t="s">
        <v>278</v>
      </c>
      <c r="K143" s="62" t="s">
        <v>279</v>
      </c>
    </row>
    <row r="144" spans="1:11" ht="15" customHeight="1" x14ac:dyDescent="0.2">
      <c r="A144" s="118" t="s">
        <v>290</v>
      </c>
      <c r="B144" s="119" t="s">
        <v>291</v>
      </c>
      <c r="C144" s="96">
        <v>0</v>
      </c>
      <c r="D144" s="70">
        <v>2</v>
      </c>
      <c r="E144" s="70">
        <v>1</v>
      </c>
      <c r="F144" s="70">
        <v>0</v>
      </c>
      <c r="G144" s="166">
        <v>0</v>
      </c>
      <c r="H144" s="10"/>
      <c r="I144" s="60" t="s">
        <v>290</v>
      </c>
      <c r="J144" s="61" t="s">
        <v>290</v>
      </c>
      <c r="K144" s="62" t="s">
        <v>290</v>
      </c>
    </row>
    <row r="145" spans="1:11" ht="15" customHeight="1" x14ac:dyDescent="0.2">
      <c r="A145" s="118" t="s">
        <v>292</v>
      </c>
      <c r="B145" s="119" t="s">
        <v>294</v>
      </c>
      <c r="C145" s="96">
        <v>2</v>
      </c>
      <c r="D145" s="70">
        <v>1</v>
      </c>
      <c r="E145" s="70">
        <v>1</v>
      </c>
      <c r="F145" s="70">
        <v>0</v>
      </c>
      <c r="G145" s="166">
        <v>0</v>
      </c>
      <c r="H145" s="10"/>
      <c r="I145" s="60" t="s">
        <v>293</v>
      </c>
      <c r="J145" s="61" t="s">
        <v>293</v>
      </c>
      <c r="K145" s="62" t="s">
        <v>292</v>
      </c>
    </row>
    <row r="146" spans="1:11" ht="15" customHeight="1" x14ac:dyDescent="0.2">
      <c r="A146" s="118" t="s">
        <v>698</v>
      </c>
      <c r="B146" s="119" t="s">
        <v>301</v>
      </c>
      <c r="C146" s="96">
        <v>0</v>
      </c>
      <c r="D146" s="70">
        <v>0</v>
      </c>
      <c r="E146" s="70">
        <v>0</v>
      </c>
      <c r="F146" s="70">
        <v>0</v>
      </c>
      <c r="G146" s="166">
        <v>0</v>
      </c>
      <c r="H146" s="10"/>
      <c r="I146" s="60" t="s">
        <v>698</v>
      </c>
      <c r="J146" s="61" t="s">
        <v>300</v>
      </c>
      <c r="K146" s="62" t="s">
        <v>300</v>
      </c>
    </row>
    <row r="147" spans="1:11" ht="15" customHeight="1" x14ac:dyDescent="0.2">
      <c r="A147" s="118" t="s">
        <v>316</v>
      </c>
      <c r="B147" s="119" t="s">
        <v>318</v>
      </c>
      <c r="C147" s="96">
        <v>0</v>
      </c>
      <c r="D147" s="70">
        <v>0</v>
      </c>
      <c r="E147" s="70">
        <v>0</v>
      </c>
      <c r="F147" s="70">
        <v>0</v>
      </c>
      <c r="G147" s="166">
        <v>0</v>
      </c>
      <c r="H147" s="10"/>
      <c r="I147" s="60" t="s">
        <v>317</v>
      </c>
      <c r="J147" s="61" t="s">
        <v>317</v>
      </c>
      <c r="K147" s="62" t="s">
        <v>317</v>
      </c>
    </row>
    <row r="148" spans="1:11" ht="15" customHeight="1" x14ac:dyDescent="0.2">
      <c r="A148" s="118" t="s">
        <v>311</v>
      </c>
      <c r="B148" s="119" t="s">
        <v>315</v>
      </c>
      <c r="C148" s="96">
        <v>0</v>
      </c>
      <c r="D148" s="70">
        <v>0</v>
      </c>
      <c r="E148" s="70">
        <v>1</v>
      </c>
      <c r="F148" s="70">
        <v>0</v>
      </c>
      <c r="G148" s="166">
        <v>0</v>
      </c>
      <c r="H148" s="10"/>
      <c r="I148" s="60" t="s">
        <v>312</v>
      </c>
      <c r="J148" s="61" t="s">
        <v>313</v>
      </c>
      <c r="K148" s="62" t="s">
        <v>314</v>
      </c>
    </row>
    <row r="149" spans="1:11" ht="15" customHeight="1" x14ac:dyDescent="0.2">
      <c r="A149" s="118" t="s">
        <v>319</v>
      </c>
      <c r="B149" s="119" t="s">
        <v>322</v>
      </c>
      <c r="C149" s="96">
        <v>1</v>
      </c>
      <c r="D149" s="70">
        <v>0</v>
      </c>
      <c r="E149" s="70">
        <v>0</v>
      </c>
      <c r="F149" s="70">
        <v>0</v>
      </c>
      <c r="G149" s="166">
        <v>0</v>
      </c>
      <c r="H149" s="10"/>
      <c r="I149" s="60" t="s">
        <v>320</v>
      </c>
      <c r="J149" s="61" t="s">
        <v>321</v>
      </c>
      <c r="K149" s="62" t="s">
        <v>319</v>
      </c>
    </row>
    <row r="150" spans="1:11" ht="15" customHeight="1" x14ac:dyDescent="0.2">
      <c r="A150" s="118" t="s">
        <v>785</v>
      </c>
      <c r="B150" s="119" t="s">
        <v>486</v>
      </c>
      <c r="C150" s="96">
        <v>0</v>
      </c>
      <c r="D150" s="70">
        <v>0</v>
      </c>
      <c r="E150" s="70">
        <v>0</v>
      </c>
      <c r="F150" s="70">
        <v>0</v>
      </c>
      <c r="G150" s="166">
        <v>0</v>
      </c>
      <c r="H150" s="10"/>
      <c r="I150" s="60" t="s">
        <v>747</v>
      </c>
      <c r="J150" s="61" t="s">
        <v>485</v>
      </c>
      <c r="K150" s="62" t="s">
        <v>748</v>
      </c>
    </row>
    <row r="151" spans="1:11" ht="15" customHeight="1" x14ac:dyDescent="0.2">
      <c r="A151" s="118" t="s">
        <v>786</v>
      </c>
      <c r="B151" s="119" t="s">
        <v>341</v>
      </c>
      <c r="C151" s="96">
        <v>0</v>
      </c>
      <c r="D151" s="70">
        <v>0</v>
      </c>
      <c r="E151" s="70">
        <v>0</v>
      </c>
      <c r="F151" s="70">
        <v>0</v>
      </c>
      <c r="G151" s="166">
        <v>0</v>
      </c>
      <c r="H151" s="10"/>
      <c r="I151" s="60" t="s">
        <v>749</v>
      </c>
      <c r="J151" s="61" t="s">
        <v>340</v>
      </c>
      <c r="K151" s="62" t="s">
        <v>750</v>
      </c>
    </row>
    <row r="152" spans="1:11" ht="15" customHeight="1" x14ac:dyDescent="0.2">
      <c r="A152" s="118" t="s">
        <v>342</v>
      </c>
      <c r="B152" s="119" t="s">
        <v>344</v>
      </c>
      <c r="C152" s="96">
        <v>0</v>
      </c>
      <c r="D152" s="70">
        <v>0</v>
      </c>
      <c r="E152" s="70">
        <v>0</v>
      </c>
      <c r="F152" s="70">
        <v>0</v>
      </c>
      <c r="G152" s="166">
        <v>0</v>
      </c>
      <c r="H152" s="10"/>
      <c r="I152" s="60" t="s">
        <v>700</v>
      </c>
      <c r="J152" s="61" t="s">
        <v>343</v>
      </c>
      <c r="K152" s="62" t="s">
        <v>343</v>
      </c>
    </row>
    <row r="153" spans="1:11" ht="15" customHeight="1" x14ac:dyDescent="0.2">
      <c r="A153" s="118" t="s">
        <v>326</v>
      </c>
      <c r="B153" s="119" t="s">
        <v>328</v>
      </c>
      <c r="C153" s="96">
        <v>0</v>
      </c>
      <c r="D153" s="70">
        <v>2</v>
      </c>
      <c r="E153" s="70">
        <v>0</v>
      </c>
      <c r="F153" s="70">
        <v>0</v>
      </c>
      <c r="G153" s="166">
        <v>0</v>
      </c>
      <c r="H153" s="10"/>
      <c r="I153" s="60" t="s">
        <v>699</v>
      </c>
      <c r="J153" s="61" t="s">
        <v>326</v>
      </c>
      <c r="K153" s="62" t="s">
        <v>327</v>
      </c>
    </row>
    <row r="154" spans="1:11" ht="15" customHeight="1" x14ac:dyDescent="0.2">
      <c r="A154" s="94" t="s">
        <v>751</v>
      </c>
      <c r="B154" s="95" t="s">
        <v>346</v>
      </c>
      <c r="C154" s="96">
        <v>0</v>
      </c>
      <c r="D154" s="70">
        <v>0</v>
      </c>
      <c r="E154" s="70">
        <v>0</v>
      </c>
      <c r="F154" s="70">
        <v>0</v>
      </c>
      <c r="G154" s="166">
        <v>0</v>
      </c>
      <c r="H154" s="10"/>
      <c r="I154" s="60" t="s">
        <v>345</v>
      </c>
      <c r="J154" s="61" t="s">
        <v>345</v>
      </c>
      <c r="K154" s="62" t="s">
        <v>751</v>
      </c>
    </row>
    <row r="155" spans="1:11" ht="15" customHeight="1" x14ac:dyDescent="0.2">
      <c r="A155" s="118" t="s">
        <v>347</v>
      </c>
      <c r="B155" s="119" t="s">
        <v>350</v>
      </c>
      <c r="C155" s="96">
        <v>0</v>
      </c>
      <c r="D155" s="70">
        <v>1</v>
      </c>
      <c r="E155" s="70">
        <v>0</v>
      </c>
      <c r="F155" s="70">
        <v>0</v>
      </c>
      <c r="G155" s="166">
        <v>0</v>
      </c>
      <c r="H155" s="10"/>
      <c r="I155" s="60" t="s">
        <v>348</v>
      </c>
      <c r="J155" s="61" t="s">
        <v>348</v>
      </c>
      <c r="K155" s="62" t="s">
        <v>349</v>
      </c>
    </row>
    <row r="156" spans="1:11" ht="15" customHeight="1" x14ac:dyDescent="0.2">
      <c r="A156" s="94" t="s">
        <v>431</v>
      </c>
      <c r="B156" s="95" t="s">
        <v>433</v>
      </c>
      <c r="C156" s="96">
        <v>0</v>
      </c>
      <c r="D156" s="70">
        <v>0</v>
      </c>
      <c r="E156" s="70">
        <v>0</v>
      </c>
      <c r="F156" s="70">
        <v>0</v>
      </c>
      <c r="G156" s="166">
        <v>0</v>
      </c>
      <c r="H156" s="10"/>
      <c r="I156" s="60" t="s">
        <v>701</v>
      </c>
      <c r="J156" s="61" t="s">
        <v>432</v>
      </c>
      <c r="K156" s="62" t="s">
        <v>432</v>
      </c>
    </row>
    <row r="157" spans="1:11" ht="15" customHeight="1" x14ac:dyDescent="0.2">
      <c r="A157" s="94" t="s">
        <v>388</v>
      </c>
      <c r="B157" s="95" t="s">
        <v>391</v>
      </c>
      <c r="C157" s="96">
        <v>0</v>
      </c>
      <c r="D157" s="70">
        <v>0</v>
      </c>
      <c r="E157" s="70">
        <v>0</v>
      </c>
      <c r="F157" s="70">
        <v>0</v>
      </c>
      <c r="G157" s="166">
        <v>0</v>
      </c>
      <c r="H157" s="10"/>
      <c r="I157" s="60" t="s">
        <v>389</v>
      </c>
      <c r="J157" s="61" t="s">
        <v>390</v>
      </c>
      <c r="K157" s="62" t="s">
        <v>388</v>
      </c>
    </row>
    <row r="158" spans="1:11" ht="15" customHeight="1" x14ac:dyDescent="0.2">
      <c r="A158" s="94" t="s">
        <v>413</v>
      </c>
      <c r="B158" s="95" t="s">
        <v>417</v>
      </c>
      <c r="C158" s="96">
        <v>6</v>
      </c>
      <c r="D158" s="70">
        <v>0</v>
      </c>
      <c r="E158" s="70">
        <v>0</v>
      </c>
      <c r="F158" s="70">
        <v>0</v>
      </c>
      <c r="G158" s="166">
        <v>0</v>
      </c>
      <c r="H158" s="10"/>
      <c r="I158" s="60" t="s">
        <v>414</v>
      </c>
      <c r="J158" s="61" t="s">
        <v>415</v>
      </c>
      <c r="K158" s="62" t="s">
        <v>416</v>
      </c>
    </row>
    <row r="159" spans="1:11" ht="15" customHeight="1" x14ac:dyDescent="0.2">
      <c r="A159" s="94" t="s">
        <v>409</v>
      </c>
      <c r="B159" s="95" t="s">
        <v>410</v>
      </c>
      <c r="C159" s="96">
        <v>0</v>
      </c>
      <c r="D159" s="70">
        <v>0</v>
      </c>
      <c r="E159" s="70">
        <v>0</v>
      </c>
      <c r="F159" s="70">
        <v>0</v>
      </c>
      <c r="G159" s="166">
        <v>0</v>
      </c>
      <c r="H159" s="10"/>
      <c r="I159" s="60" t="s">
        <v>409</v>
      </c>
      <c r="J159" s="61" t="s">
        <v>409</v>
      </c>
      <c r="K159" s="62" t="s">
        <v>409</v>
      </c>
    </row>
    <row r="160" spans="1:11" ht="15" customHeight="1" x14ac:dyDescent="0.2">
      <c r="A160" s="94" t="s">
        <v>453</v>
      </c>
      <c r="B160" s="95" t="s">
        <v>455</v>
      </c>
      <c r="C160" s="96">
        <v>0</v>
      </c>
      <c r="D160" s="70">
        <v>0</v>
      </c>
      <c r="E160" s="70">
        <v>0</v>
      </c>
      <c r="F160" s="70">
        <v>1</v>
      </c>
      <c r="G160" s="166">
        <v>0</v>
      </c>
      <c r="H160" s="10"/>
      <c r="I160" s="60" t="s">
        <v>454</v>
      </c>
      <c r="J160" s="61" t="s">
        <v>454</v>
      </c>
      <c r="K160" s="62" t="s">
        <v>454</v>
      </c>
    </row>
    <row r="161" spans="1:11" ht="15" customHeight="1" x14ac:dyDescent="0.2">
      <c r="A161" s="118" t="s">
        <v>462</v>
      </c>
      <c r="B161" s="119" t="s">
        <v>463</v>
      </c>
      <c r="C161" s="96">
        <v>0</v>
      </c>
      <c r="D161" s="70">
        <v>0</v>
      </c>
      <c r="E161" s="70">
        <v>0</v>
      </c>
      <c r="F161" s="70">
        <v>0</v>
      </c>
      <c r="G161" s="166">
        <v>0</v>
      </c>
      <c r="H161" s="10"/>
      <c r="I161" s="60" t="s">
        <v>462</v>
      </c>
      <c r="J161" s="61" t="s">
        <v>462</v>
      </c>
      <c r="K161" s="62" t="s">
        <v>462</v>
      </c>
    </row>
    <row r="162" spans="1:11" ht="15" customHeight="1" x14ac:dyDescent="0.2">
      <c r="A162" s="94" t="s">
        <v>464</v>
      </c>
      <c r="B162" s="95" t="s">
        <v>465</v>
      </c>
      <c r="C162" s="96">
        <v>1</v>
      </c>
      <c r="D162" s="70">
        <v>2</v>
      </c>
      <c r="E162" s="70">
        <v>2</v>
      </c>
      <c r="F162" s="70">
        <v>0</v>
      </c>
      <c r="G162" s="166">
        <v>0</v>
      </c>
      <c r="H162" s="10"/>
      <c r="I162" s="60" t="s">
        <v>464</v>
      </c>
      <c r="J162" s="61" t="s">
        <v>464</v>
      </c>
      <c r="K162" s="62" t="s">
        <v>464</v>
      </c>
    </row>
    <row r="163" spans="1:11" ht="15" customHeight="1" x14ac:dyDescent="0.2">
      <c r="A163" s="118" t="s">
        <v>471</v>
      </c>
      <c r="B163" s="119" t="s">
        <v>474</v>
      </c>
      <c r="C163" s="96">
        <v>0</v>
      </c>
      <c r="D163" s="70">
        <v>0</v>
      </c>
      <c r="E163" s="70">
        <v>0</v>
      </c>
      <c r="F163" s="70">
        <v>0</v>
      </c>
      <c r="G163" s="166">
        <v>0</v>
      </c>
      <c r="H163" s="10"/>
      <c r="I163" s="60" t="s">
        <v>472</v>
      </c>
      <c r="J163" s="61" t="s">
        <v>473</v>
      </c>
      <c r="K163" s="62" t="s">
        <v>471</v>
      </c>
    </row>
    <row r="164" spans="1:11" ht="15" customHeight="1" x14ac:dyDescent="0.2">
      <c r="A164" s="94" t="s">
        <v>494</v>
      </c>
      <c r="B164" s="95" t="s">
        <v>496</v>
      </c>
      <c r="C164" s="96">
        <v>0</v>
      </c>
      <c r="D164" s="70">
        <v>0</v>
      </c>
      <c r="E164" s="70">
        <v>0</v>
      </c>
      <c r="F164" s="70">
        <v>0</v>
      </c>
      <c r="G164" s="166">
        <v>0</v>
      </c>
      <c r="H164" s="10"/>
      <c r="I164" s="60" t="s">
        <v>494</v>
      </c>
      <c r="J164" s="61" t="s">
        <v>495</v>
      </c>
      <c r="K164" s="62" t="s">
        <v>494</v>
      </c>
    </row>
    <row r="165" spans="1:11" ht="15" customHeight="1" x14ac:dyDescent="0.2">
      <c r="A165" s="118" t="s">
        <v>787</v>
      </c>
      <c r="B165" s="119" t="s">
        <v>510</v>
      </c>
      <c r="C165" s="96">
        <v>0</v>
      </c>
      <c r="D165" s="70">
        <v>0</v>
      </c>
      <c r="E165" s="70">
        <v>0</v>
      </c>
      <c r="F165" s="70">
        <v>0</v>
      </c>
      <c r="G165" s="166">
        <v>0</v>
      </c>
      <c r="H165" s="10"/>
      <c r="I165" s="60" t="s">
        <v>507</v>
      </c>
      <c r="J165" s="61" t="s">
        <v>508</v>
      </c>
      <c r="K165" s="62" t="s">
        <v>509</v>
      </c>
    </row>
    <row r="166" spans="1:11" ht="15" customHeight="1" x14ac:dyDescent="0.2">
      <c r="A166" s="118" t="s">
        <v>518</v>
      </c>
      <c r="B166" s="119" t="s">
        <v>521</v>
      </c>
      <c r="C166" s="96">
        <v>0</v>
      </c>
      <c r="D166" s="70">
        <v>0</v>
      </c>
      <c r="E166" s="70">
        <v>0</v>
      </c>
      <c r="F166" s="70">
        <v>0</v>
      </c>
      <c r="G166" s="166">
        <v>0</v>
      </c>
      <c r="H166" s="10"/>
      <c r="I166" s="60" t="s">
        <v>519</v>
      </c>
      <c r="J166" s="61" t="s">
        <v>520</v>
      </c>
      <c r="K166" s="62" t="s">
        <v>519</v>
      </c>
    </row>
    <row r="167" spans="1:11" ht="15" customHeight="1" x14ac:dyDescent="0.2">
      <c r="A167" s="94" t="s">
        <v>362</v>
      </c>
      <c r="B167" s="95" t="s">
        <v>363</v>
      </c>
      <c r="C167" s="96">
        <v>0</v>
      </c>
      <c r="D167" s="70">
        <v>0</v>
      </c>
      <c r="E167" s="70">
        <v>0</v>
      </c>
      <c r="F167" s="70">
        <v>0</v>
      </c>
      <c r="G167" s="166">
        <v>0</v>
      </c>
      <c r="H167" s="10"/>
      <c r="I167" s="60" t="s">
        <v>362</v>
      </c>
      <c r="J167" s="61" t="s">
        <v>362</v>
      </c>
      <c r="K167" s="62" t="s">
        <v>362</v>
      </c>
    </row>
    <row r="168" spans="1:11" ht="15" customHeight="1" x14ac:dyDescent="0.2">
      <c r="A168" s="118" t="s">
        <v>788</v>
      </c>
      <c r="B168" s="119" t="s">
        <v>570</v>
      </c>
      <c r="C168" s="96">
        <v>0</v>
      </c>
      <c r="D168" s="70">
        <v>0</v>
      </c>
      <c r="E168" s="70">
        <v>0</v>
      </c>
      <c r="F168" s="70">
        <v>0</v>
      </c>
      <c r="G168" s="166">
        <v>0</v>
      </c>
      <c r="H168" s="10"/>
      <c r="I168" s="60" t="s">
        <v>752</v>
      </c>
      <c r="J168" s="61" t="s">
        <v>569</v>
      </c>
      <c r="K168" s="62" t="s">
        <v>753</v>
      </c>
    </row>
    <row r="169" spans="1:11" ht="15" customHeight="1" x14ac:dyDescent="0.2">
      <c r="A169" s="118" t="s">
        <v>608</v>
      </c>
      <c r="B169" s="119" t="s">
        <v>609</v>
      </c>
      <c r="C169" s="96">
        <v>0</v>
      </c>
      <c r="D169" s="70">
        <v>0</v>
      </c>
      <c r="E169" s="70">
        <v>0</v>
      </c>
      <c r="F169" s="70">
        <v>0</v>
      </c>
      <c r="G169" s="166">
        <v>0</v>
      </c>
      <c r="H169" s="10"/>
      <c r="I169" s="60" t="s">
        <v>608</v>
      </c>
      <c r="J169" s="61" t="s">
        <v>608</v>
      </c>
      <c r="K169" s="62" t="s">
        <v>608</v>
      </c>
    </row>
    <row r="170" spans="1:11" ht="15" customHeight="1" x14ac:dyDescent="0.2">
      <c r="A170" s="94" t="s">
        <v>581</v>
      </c>
      <c r="B170" s="95" t="s">
        <v>584</v>
      </c>
      <c r="C170" s="96">
        <v>0</v>
      </c>
      <c r="D170" s="70">
        <v>0</v>
      </c>
      <c r="E170" s="70">
        <v>1</v>
      </c>
      <c r="F170" s="70">
        <v>0</v>
      </c>
      <c r="G170" s="166">
        <v>0</v>
      </c>
      <c r="H170" s="10"/>
      <c r="I170" s="60" t="s">
        <v>704</v>
      </c>
      <c r="J170" s="61" t="s">
        <v>582</v>
      </c>
      <c r="K170" s="62" t="s">
        <v>583</v>
      </c>
    </row>
    <row r="171" spans="1:11" ht="15" customHeight="1" x14ac:dyDescent="0.2">
      <c r="A171" s="94" t="s">
        <v>578</v>
      </c>
      <c r="B171" s="95" t="s">
        <v>580</v>
      </c>
      <c r="C171" s="96">
        <v>0</v>
      </c>
      <c r="D171" s="70">
        <v>0</v>
      </c>
      <c r="E171" s="70">
        <v>0</v>
      </c>
      <c r="F171" s="70">
        <v>0</v>
      </c>
      <c r="G171" s="166">
        <v>0</v>
      </c>
      <c r="H171" s="10"/>
      <c r="I171" s="60" t="s">
        <v>579</v>
      </c>
      <c r="J171" s="61" t="s">
        <v>579</v>
      </c>
      <c r="K171" s="62" t="s">
        <v>579</v>
      </c>
    </row>
    <row r="172" spans="1:11" ht="15" customHeight="1" x14ac:dyDescent="0.2">
      <c r="A172" s="94" t="s">
        <v>789</v>
      </c>
      <c r="B172" s="95" t="s">
        <v>586</v>
      </c>
      <c r="C172" s="96">
        <v>0</v>
      </c>
      <c r="D172" s="70">
        <v>0</v>
      </c>
      <c r="E172" s="70">
        <v>0</v>
      </c>
      <c r="F172" s="70">
        <v>0</v>
      </c>
      <c r="G172" s="166">
        <v>0</v>
      </c>
      <c r="H172" s="10"/>
      <c r="I172" s="60" t="s">
        <v>585</v>
      </c>
      <c r="J172" s="61" t="s">
        <v>585</v>
      </c>
      <c r="K172" s="62" t="s">
        <v>585</v>
      </c>
    </row>
    <row r="173" spans="1:11" ht="15" customHeight="1" x14ac:dyDescent="0.2">
      <c r="A173" s="118" t="s">
        <v>790</v>
      </c>
      <c r="B173" s="119" t="s">
        <v>16</v>
      </c>
      <c r="C173" s="96">
        <v>0</v>
      </c>
      <c r="D173" s="70">
        <v>0</v>
      </c>
      <c r="E173" s="70">
        <v>0</v>
      </c>
      <c r="F173" s="70">
        <v>0</v>
      </c>
      <c r="G173" s="166">
        <v>0</v>
      </c>
      <c r="H173" s="10"/>
      <c r="I173" s="60" t="s">
        <v>13</v>
      </c>
      <c r="J173" s="61" t="s">
        <v>14</v>
      </c>
      <c r="K173" s="62" t="s">
        <v>15</v>
      </c>
    </row>
    <row r="174" spans="1:11" ht="15" customHeight="1" x14ac:dyDescent="0.2">
      <c r="A174" s="94" t="s">
        <v>621</v>
      </c>
      <c r="B174" s="95" t="s">
        <v>625</v>
      </c>
      <c r="C174" s="96">
        <v>0</v>
      </c>
      <c r="D174" s="70">
        <v>0</v>
      </c>
      <c r="E174" s="70">
        <v>0</v>
      </c>
      <c r="F174" s="70">
        <v>0</v>
      </c>
      <c r="G174" s="166">
        <v>0</v>
      </c>
      <c r="H174" s="10"/>
      <c r="I174" s="60" t="s">
        <v>622</v>
      </c>
      <c r="J174" s="61" t="s">
        <v>623</v>
      </c>
      <c r="K174" s="62" t="s">
        <v>624</v>
      </c>
    </row>
    <row r="175" spans="1:11" ht="15" customHeight="1" x14ac:dyDescent="0.2">
      <c r="A175" s="118" t="s">
        <v>634</v>
      </c>
      <c r="B175" s="119" t="s">
        <v>635</v>
      </c>
      <c r="C175" s="96">
        <v>0</v>
      </c>
      <c r="D175" s="70">
        <v>0</v>
      </c>
      <c r="E175" s="70">
        <v>0</v>
      </c>
      <c r="F175" s="70">
        <v>0</v>
      </c>
      <c r="G175" s="166">
        <v>0</v>
      </c>
      <c r="H175" s="10"/>
      <c r="I175" s="60" t="s">
        <v>634</v>
      </c>
      <c r="J175" s="61" t="s">
        <v>634</v>
      </c>
      <c r="K175" s="62" t="s">
        <v>634</v>
      </c>
    </row>
    <row r="176" spans="1:11" ht="15" customHeight="1" x14ac:dyDescent="0.2">
      <c r="A176" s="118" t="s">
        <v>754</v>
      </c>
      <c r="B176" s="95" t="s">
        <v>493</v>
      </c>
      <c r="C176" s="96">
        <v>0</v>
      </c>
      <c r="D176" s="70">
        <v>1</v>
      </c>
      <c r="E176" s="70">
        <v>0</v>
      </c>
      <c r="F176" s="70">
        <v>0</v>
      </c>
      <c r="G176" s="166">
        <v>0</v>
      </c>
      <c r="H176" s="10"/>
      <c r="I176" s="60" t="s">
        <v>491</v>
      </c>
      <c r="J176" s="61" t="s">
        <v>492</v>
      </c>
      <c r="K176" s="62" t="s">
        <v>754</v>
      </c>
    </row>
    <row r="177" spans="1:11" ht="15" customHeight="1" thickBot="1" x14ac:dyDescent="0.25">
      <c r="A177" s="122" t="s">
        <v>791</v>
      </c>
      <c r="B177" s="123" t="s">
        <v>653</v>
      </c>
      <c r="C177" s="100">
        <v>0</v>
      </c>
      <c r="D177" s="101">
        <v>0</v>
      </c>
      <c r="E177" s="101">
        <v>0</v>
      </c>
      <c r="F177" s="101">
        <v>0</v>
      </c>
      <c r="G177" s="167">
        <v>0</v>
      </c>
      <c r="H177" s="10"/>
      <c r="I177" s="60" t="s">
        <v>651</v>
      </c>
      <c r="J177" s="61" t="s">
        <v>651</v>
      </c>
      <c r="K177" s="62" t="s">
        <v>652</v>
      </c>
    </row>
    <row r="178" spans="1:11" ht="15" customHeight="1" thickBot="1" x14ac:dyDescent="0.25">
      <c r="A178" s="84" t="s">
        <v>687</v>
      </c>
      <c r="B178" s="85" t="s">
        <v>677</v>
      </c>
      <c r="C178" s="86"/>
      <c r="D178" s="86"/>
      <c r="E178" s="86"/>
      <c r="F178" s="86"/>
      <c r="G178" s="87"/>
      <c r="H178" s="10"/>
      <c r="I178" s="60"/>
      <c r="J178" s="61"/>
      <c r="K178" s="62"/>
    </row>
    <row r="179" spans="1:11" ht="15" customHeight="1" x14ac:dyDescent="0.2">
      <c r="A179" s="116" t="s">
        <v>32</v>
      </c>
      <c r="B179" s="117" t="s">
        <v>36</v>
      </c>
      <c r="C179" s="90">
        <v>0</v>
      </c>
      <c r="D179" s="91">
        <v>0</v>
      </c>
      <c r="E179" s="91">
        <v>0</v>
      </c>
      <c r="F179" s="91">
        <v>0</v>
      </c>
      <c r="G179" s="165">
        <v>0</v>
      </c>
      <c r="H179" s="10"/>
      <c r="I179" s="60" t="s">
        <v>33</v>
      </c>
      <c r="J179" s="61" t="s">
        <v>34</v>
      </c>
      <c r="K179" s="62" t="s">
        <v>35</v>
      </c>
    </row>
    <row r="180" spans="1:11" ht="15" customHeight="1" x14ac:dyDescent="0.2">
      <c r="A180" s="118" t="s">
        <v>792</v>
      </c>
      <c r="B180" s="119" t="s">
        <v>133</v>
      </c>
      <c r="C180" s="96">
        <v>0</v>
      </c>
      <c r="D180" s="70">
        <v>0</v>
      </c>
      <c r="E180" s="70">
        <v>0</v>
      </c>
      <c r="F180" s="70">
        <v>0</v>
      </c>
      <c r="G180" s="166">
        <v>0</v>
      </c>
      <c r="H180" s="10"/>
      <c r="I180" s="60" t="s">
        <v>755</v>
      </c>
      <c r="J180" s="61" t="s">
        <v>131</v>
      </c>
      <c r="K180" s="62" t="s">
        <v>132</v>
      </c>
    </row>
    <row r="181" spans="1:11" ht="15" customHeight="1" x14ac:dyDescent="0.2">
      <c r="A181" s="94" t="s">
        <v>793</v>
      </c>
      <c r="B181" s="95" t="s">
        <v>218</v>
      </c>
      <c r="C181" s="96">
        <v>0</v>
      </c>
      <c r="D181" s="70">
        <v>0</v>
      </c>
      <c r="E181" s="70">
        <v>0</v>
      </c>
      <c r="F181" s="70">
        <v>0</v>
      </c>
      <c r="G181" s="166">
        <v>0</v>
      </c>
      <c r="H181" s="10"/>
      <c r="I181" s="60" t="s">
        <v>216</v>
      </c>
      <c r="J181" s="61" t="s">
        <v>217</v>
      </c>
      <c r="K181" s="62" t="s">
        <v>216</v>
      </c>
    </row>
    <row r="182" spans="1:11" ht="15" customHeight="1" x14ac:dyDescent="0.2">
      <c r="A182" s="94" t="s">
        <v>334</v>
      </c>
      <c r="B182" s="95" t="s">
        <v>335</v>
      </c>
      <c r="C182" s="96">
        <v>0</v>
      </c>
      <c r="D182" s="70">
        <v>0</v>
      </c>
      <c r="E182" s="70">
        <v>0</v>
      </c>
      <c r="F182" s="70">
        <v>0</v>
      </c>
      <c r="G182" s="166">
        <v>0</v>
      </c>
      <c r="H182" s="10"/>
      <c r="I182" s="60" t="s">
        <v>334</v>
      </c>
      <c r="J182" s="61" t="s">
        <v>334</v>
      </c>
      <c r="K182" s="62" t="s">
        <v>334</v>
      </c>
    </row>
    <row r="183" spans="1:11" ht="15" customHeight="1" x14ac:dyDescent="0.2">
      <c r="A183" s="94" t="s">
        <v>794</v>
      </c>
      <c r="B183" s="95" t="s">
        <v>398</v>
      </c>
      <c r="C183" s="96">
        <v>0</v>
      </c>
      <c r="D183" s="70">
        <v>0</v>
      </c>
      <c r="E183" s="70">
        <v>0</v>
      </c>
      <c r="F183" s="70">
        <v>0</v>
      </c>
      <c r="G183" s="166">
        <v>0</v>
      </c>
      <c r="H183" s="10"/>
      <c r="I183" s="60" t="s">
        <v>756</v>
      </c>
      <c r="J183" s="61" t="s">
        <v>396</v>
      </c>
      <c r="K183" s="62" t="s">
        <v>397</v>
      </c>
    </row>
    <row r="184" spans="1:11" ht="15" customHeight="1" x14ac:dyDescent="0.2">
      <c r="A184" s="94" t="s">
        <v>795</v>
      </c>
      <c r="B184" s="95" t="s">
        <v>224</v>
      </c>
      <c r="C184" s="96">
        <v>0</v>
      </c>
      <c r="D184" s="70">
        <v>0</v>
      </c>
      <c r="E184" s="70">
        <v>0</v>
      </c>
      <c r="F184" s="70">
        <v>0</v>
      </c>
      <c r="G184" s="166">
        <v>0</v>
      </c>
      <c r="H184" s="10"/>
      <c r="I184" s="60" t="s">
        <v>757</v>
      </c>
      <c r="J184" s="61" t="s">
        <v>223</v>
      </c>
      <c r="K184" s="62" t="s">
        <v>758</v>
      </c>
    </row>
    <row r="185" spans="1:11" ht="15" customHeight="1" x14ac:dyDescent="0.2">
      <c r="A185" s="94" t="s">
        <v>456</v>
      </c>
      <c r="B185" s="95" t="s">
        <v>457</v>
      </c>
      <c r="C185" s="96">
        <v>0</v>
      </c>
      <c r="D185" s="70">
        <v>0</v>
      </c>
      <c r="E185" s="70">
        <v>0</v>
      </c>
      <c r="F185" s="70">
        <v>0</v>
      </c>
      <c r="G185" s="166">
        <v>0</v>
      </c>
      <c r="H185" s="10"/>
      <c r="I185" s="60" t="s">
        <v>456</v>
      </c>
      <c r="J185" s="61" t="s">
        <v>456</v>
      </c>
      <c r="K185" s="62" t="s">
        <v>456</v>
      </c>
    </row>
    <row r="186" spans="1:11" ht="15" customHeight="1" x14ac:dyDescent="0.2">
      <c r="A186" s="118" t="s">
        <v>796</v>
      </c>
      <c r="B186" s="119" t="s">
        <v>461</v>
      </c>
      <c r="C186" s="96">
        <v>0</v>
      </c>
      <c r="D186" s="70">
        <v>0</v>
      </c>
      <c r="E186" s="70">
        <v>0</v>
      </c>
      <c r="F186" s="70">
        <v>0</v>
      </c>
      <c r="G186" s="166">
        <v>0</v>
      </c>
      <c r="H186" s="10"/>
      <c r="I186" s="60" t="s">
        <v>458</v>
      </c>
      <c r="J186" s="61" t="s">
        <v>459</v>
      </c>
      <c r="K186" s="62" t="s">
        <v>460</v>
      </c>
    </row>
    <row r="187" spans="1:11" ht="15" customHeight="1" x14ac:dyDescent="0.2">
      <c r="A187" s="94" t="s">
        <v>475</v>
      </c>
      <c r="B187" s="95" t="s">
        <v>477</v>
      </c>
      <c r="C187" s="96">
        <v>0</v>
      </c>
      <c r="D187" s="70">
        <v>0</v>
      </c>
      <c r="E187" s="70">
        <v>0</v>
      </c>
      <c r="F187" s="70">
        <v>0</v>
      </c>
      <c r="G187" s="166">
        <v>0</v>
      </c>
      <c r="H187" s="10"/>
      <c r="I187" s="60" t="s">
        <v>476</v>
      </c>
      <c r="J187" s="61" t="s">
        <v>476</v>
      </c>
      <c r="K187" s="62" t="s">
        <v>476</v>
      </c>
    </row>
    <row r="188" spans="1:11" ht="15" customHeight="1" x14ac:dyDescent="0.2">
      <c r="A188" s="94" t="s">
        <v>797</v>
      </c>
      <c r="B188" s="95" t="s">
        <v>480</v>
      </c>
      <c r="C188" s="96">
        <v>0</v>
      </c>
      <c r="D188" s="70">
        <v>0</v>
      </c>
      <c r="E188" s="70">
        <v>0</v>
      </c>
      <c r="F188" s="70">
        <v>0</v>
      </c>
      <c r="G188" s="166">
        <v>0</v>
      </c>
      <c r="H188" s="10"/>
      <c r="I188" s="60" t="s">
        <v>759</v>
      </c>
      <c r="J188" s="61" t="s">
        <v>478</v>
      </c>
      <c r="K188" s="62" t="s">
        <v>479</v>
      </c>
    </row>
    <row r="189" spans="1:11" ht="15" customHeight="1" x14ac:dyDescent="0.2">
      <c r="A189" s="118" t="s">
        <v>638</v>
      </c>
      <c r="B189" s="119" t="s">
        <v>639</v>
      </c>
      <c r="C189" s="96">
        <v>0</v>
      </c>
      <c r="D189" s="70">
        <v>0</v>
      </c>
      <c r="E189" s="70">
        <v>0</v>
      </c>
      <c r="F189" s="70">
        <v>0</v>
      </c>
      <c r="G189" s="166">
        <v>0</v>
      </c>
      <c r="H189" s="10"/>
      <c r="I189" s="60" t="s">
        <v>638</v>
      </c>
      <c r="J189" s="61" t="s">
        <v>638</v>
      </c>
      <c r="K189" s="62" t="s">
        <v>638</v>
      </c>
    </row>
    <row r="190" spans="1:11" ht="15" customHeight="1" x14ac:dyDescent="0.2">
      <c r="A190" s="118" t="s">
        <v>798</v>
      </c>
      <c r="B190" s="119" t="s">
        <v>525</v>
      </c>
      <c r="C190" s="96">
        <v>0</v>
      </c>
      <c r="D190" s="70">
        <v>0</v>
      </c>
      <c r="E190" s="70">
        <v>0</v>
      </c>
      <c r="F190" s="70">
        <v>0</v>
      </c>
      <c r="G190" s="166">
        <v>0</v>
      </c>
      <c r="H190" s="10"/>
      <c r="I190" s="60" t="s">
        <v>522</v>
      </c>
      <c r="J190" s="61" t="s">
        <v>523</v>
      </c>
      <c r="K190" s="62" t="s">
        <v>524</v>
      </c>
    </row>
    <row r="191" spans="1:11" ht="15" customHeight="1" x14ac:dyDescent="0.2">
      <c r="A191" s="94" t="s">
        <v>590</v>
      </c>
      <c r="B191" s="95" t="s">
        <v>591</v>
      </c>
      <c r="C191" s="96">
        <v>0</v>
      </c>
      <c r="D191" s="70">
        <v>0</v>
      </c>
      <c r="E191" s="70">
        <v>0</v>
      </c>
      <c r="F191" s="70">
        <v>0</v>
      </c>
      <c r="G191" s="166">
        <v>0</v>
      </c>
      <c r="H191" s="10"/>
      <c r="I191" s="60" t="s">
        <v>590</v>
      </c>
      <c r="J191" s="61" t="s">
        <v>590</v>
      </c>
      <c r="K191" s="62" t="s">
        <v>590</v>
      </c>
    </row>
    <row r="192" spans="1:11" ht="15" customHeight="1" x14ac:dyDescent="0.2">
      <c r="A192" s="94" t="s">
        <v>606</v>
      </c>
      <c r="B192" s="95" t="s">
        <v>607</v>
      </c>
      <c r="C192" s="96">
        <v>0</v>
      </c>
      <c r="D192" s="70">
        <v>0</v>
      </c>
      <c r="E192" s="70">
        <v>0</v>
      </c>
      <c r="F192" s="70">
        <v>0</v>
      </c>
      <c r="G192" s="166">
        <v>0</v>
      </c>
      <c r="H192" s="10"/>
      <c r="I192" s="60" t="s">
        <v>606</v>
      </c>
      <c r="J192" s="61" t="s">
        <v>606</v>
      </c>
      <c r="K192" s="62" t="s">
        <v>606</v>
      </c>
    </row>
    <row r="193" spans="1:11" ht="15" customHeight="1" thickBot="1" x14ac:dyDescent="0.25">
      <c r="A193" s="122" t="s">
        <v>636</v>
      </c>
      <c r="B193" s="123" t="s">
        <v>637</v>
      </c>
      <c r="C193" s="100">
        <v>0</v>
      </c>
      <c r="D193" s="101">
        <v>0</v>
      </c>
      <c r="E193" s="101">
        <v>0</v>
      </c>
      <c r="F193" s="101">
        <v>0</v>
      </c>
      <c r="G193" s="167">
        <v>0</v>
      </c>
      <c r="H193" s="10"/>
      <c r="I193" s="60" t="s">
        <v>636</v>
      </c>
      <c r="J193" s="61" t="s">
        <v>636</v>
      </c>
      <c r="K193" s="62" t="s">
        <v>636</v>
      </c>
    </row>
    <row r="194" spans="1:11" ht="15" customHeight="1" thickBot="1" x14ac:dyDescent="0.25">
      <c r="A194" s="84"/>
      <c r="B194" s="126"/>
      <c r="C194" s="86"/>
      <c r="D194" s="86"/>
      <c r="E194" s="86"/>
      <c r="F194" s="86"/>
      <c r="G194" s="87"/>
      <c r="H194" s="10"/>
      <c r="I194" s="60"/>
      <c r="J194" s="61"/>
      <c r="K194" s="62"/>
    </row>
    <row r="195" spans="1:11" ht="15" customHeight="1" thickBot="1" x14ac:dyDescent="0.25">
      <c r="A195" s="127" t="s">
        <v>799</v>
      </c>
      <c r="B195" s="128" t="s">
        <v>644</v>
      </c>
      <c r="C195" s="106">
        <v>0</v>
      </c>
      <c r="D195" s="107">
        <v>0</v>
      </c>
      <c r="E195" s="107">
        <v>0</v>
      </c>
      <c r="F195" s="107">
        <v>0</v>
      </c>
      <c r="G195" s="168">
        <v>0</v>
      </c>
      <c r="H195" s="10"/>
      <c r="I195" s="60" t="s">
        <v>760</v>
      </c>
      <c r="J195" s="61" t="s">
        <v>643</v>
      </c>
      <c r="K195" s="62" t="s">
        <v>761</v>
      </c>
    </row>
    <row r="196" spans="1:11" ht="15" customHeight="1" thickBot="1" x14ac:dyDescent="0.25">
      <c r="A196" s="84"/>
      <c r="B196" s="126"/>
      <c r="C196" s="86"/>
      <c r="D196" s="86"/>
      <c r="E196" s="86"/>
      <c r="F196" s="86"/>
      <c r="G196" s="87"/>
      <c r="H196" s="10"/>
      <c r="I196" s="60"/>
      <c r="J196" s="61"/>
      <c r="K196" s="62"/>
    </row>
    <row r="197" spans="1:11" ht="15" customHeight="1" x14ac:dyDescent="0.2">
      <c r="A197" s="110" t="s">
        <v>800</v>
      </c>
      <c r="B197" s="111" t="s">
        <v>642</v>
      </c>
      <c r="C197" s="90">
        <v>0</v>
      </c>
      <c r="D197" s="91">
        <v>1</v>
      </c>
      <c r="E197" s="91">
        <v>0</v>
      </c>
      <c r="F197" s="91">
        <v>1</v>
      </c>
      <c r="G197" s="165">
        <v>0</v>
      </c>
      <c r="H197" s="10"/>
      <c r="I197" s="60" t="s">
        <v>703</v>
      </c>
      <c r="J197" s="61" t="s">
        <v>640</v>
      </c>
      <c r="K197" s="62" t="s">
        <v>641</v>
      </c>
    </row>
    <row r="198" spans="1:11" ht="15" customHeight="1" thickBot="1" x14ac:dyDescent="0.25">
      <c r="A198" s="129" t="s">
        <v>647</v>
      </c>
      <c r="B198" s="130" t="s">
        <v>801</v>
      </c>
      <c r="C198" s="131">
        <v>2</v>
      </c>
      <c r="D198" s="132">
        <v>0</v>
      </c>
      <c r="E198" s="132">
        <v>0</v>
      </c>
      <c r="F198" s="132">
        <v>0</v>
      </c>
      <c r="G198" s="169">
        <v>0</v>
      </c>
      <c r="I198" s="67" t="s">
        <v>648</v>
      </c>
      <c r="J198" s="68" t="s">
        <v>649</v>
      </c>
      <c r="K198" s="69" t="s">
        <v>650</v>
      </c>
    </row>
    <row r="199" spans="1:11" x14ac:dyDescent="0.2">
      <c r="A199" s="12"/>
      <c r="B199" s="12"/>
      <c r="C199" s="12"/>
      <c r="D199" s="12"/>
      <c r="E199" s="12"/>
      <c r="F199" s="12"/>
      <c r="G199" s="12"/>
      <c r="I199" s="13"/>
      <c r="K199" s="18"/>
    </row>
    <row r="200" spans="1:11" ht="13.5" customHeight="1" x14ac:dyDescent="0.2">
      <c r="A200" s="12"/>
      <c r="B200" s="12"/>
      <c r="C200" s="12"/>
      <c r="D200" s="12"/>
      <c r="E200" s="12"/>
      <c r="F200" s="12"/>
      <c r="G200" s="12"/>
      <c r="I200" s="14"/>
      <c r="K200" s="18"/>
    </row>
    <row r="201" spans="1:11" ht="19.5" customHeight="1" thickBot="1" x14ac:dyDescent="0.25">
      <c r="A201" s="214" t="s">
        <v>678</v>
      </c>
      <c r="B201" s="214"/>
      <c r="C201" s="214"/>
      <c r="D201" s="214"/>
      <c r="E201" s="214"/>
      <c r="F201" s="214"/>
      <c r="G201" s="214"/>
      <c r="H201" s="9"/>
      <c r="I201" s="14"/>
      <c r="K201" s="18"/>
    </row>
    <row r="202" spans="1:11" ht="13.15" customHeight="1" x14ac:dyDescent="0.2">
      <c r="A202" s="204" t="s">
        <v>690</v>
      </c>
      <c r="B202" s="198" t="s">
        <v>710</v>
      </c>
      <c r="C202" s="185">
        <v>2010</v>
      </c>
      <c r="D202" s="187">
        <v>2011</v>
      </c>
      <c r="E202" s="185">
        <v>2012</v>
      </c>
      <c r="F202" s="187">
        <v>2013</v>
      </c>
      <c r="G202" s="215">
        <v>2014</v>
      </c>
      <c r="H202" s="9"/>
      <c r="I202" s="189" t="s">
        <v>691</v>
      </c>
      <c r="J202" s="191" t="s">
        <v>0</v>
      </c>
      <c r="K202" s="193" t="s">
        <v>692</v>
      </c>
    </row>
    <row r="203" spans="1:11" ht="13.5" thickBot="1" x14ac:dyDescent="0.25">
      <c r="A203" s="205"/>
      <c r="B203" s="199"/>
      <c r="C203" s="186"/>
      <c r="D203" s="188"/>
      <c r="E203" s="186"/>
      <c r="F203" s="188"/>
      <c r="G203" s="216"/>
      <c r="H203" s="17"/>
      <c r="I203" s="190"/>
      <c r="J203" s="192"/>
      <c r="K203" s="194"/>
    </row>
    <row r="204" spans="1:11" ht="15" customHeight="1" thickBot="1" x14ac:dyDescent="0.25">
      <c r="A204" s="135" t="s">
        <v>693</v>
      </c>
      <c r="B204" s="77" t="s">
        <v>665</v>
      </c>
      <c r="C204" s="136">
        <f>SUM(C216:C232,C205:C214)</f>
        <v>17</v>
      </c>
      <c r="D204" s="137">
        <f t="shared" ref="D204:E204" si="2">SUM(D216:D232,D205:D214)</f>
        <v>29</v>
      </c>
      <c r="E204" s="136">
        <f t="shared" si="2"/>
        <v>18</v>
      </c>
      <c r="F204" s="137">
        <f>SUM(F205:F232)</f>
        <v>10</v>
      </c>
      <c r="G204" s="138">
        <f>SUM(G205:G232)</f>
        <v>6</v>
      </c>
      <c r="H204" s="10"/>
      <c r="I204" s="45"/>
      <c r="J204" s="36"/>
      <c r="K204" s="46"/>
    </row>
    <row r="205" spans="1:11" ht="15" customHeight="1" x14ac:dyDescent="0.2">
      <c r="A205" s="88" t="s">
        <v>49</v>
      </c>
      <c r="B205" s="139" t="s">
        <v>53</v>
      </c>
      <c r="C205" s="90">
        <v>0</v>
      </c>
      <c r="D205" s="91">
        <v>0</v>
      </c>
      <c r="E205" s="91">
        <v>0</v>
      </c>
      <c r="F205" s="91">
        <v>0</v>
      </c>
      <c r="G205" s="165">
        <v>0</v>
      </c>
      <c r="H205" s="10"/>
      <c r="I205" s="47" t="s">
        <v>50</v>
      </c>
      <c r="J205" s="48" t="s">
        <v>51</v>
      </c>
      <c r="K205" s="49" t="s">
        <v>52</v>
      </c>
    </row>
    <row r="206" spans="1:11" ht="15" customHeight="1" x14ac:dyDescent="0.2">
      <c r="A206" s="112" t="s">
        <v>62</v>
      </c>
      <c r="B206" s="113" t="s">
        <v>66</v>
      </c>
      <c r="C206" s="96">
        <v>3</v>
      </c>
      <c r="D206" s="70">
        <v>0</v>
      </c>
      <c r="E206" s="70">
        <v>6</v>
      </c>
      <c r="F206" s="70">
        <v>1</v>
      </c>
      <c r="G206" s="166">
        <v>0</v>
      </c>
      <c r="H206" s="10"/>
      <c r="I206" s="47" t="s">
        <v>63</v>
      </c>
      <c r="J206" s="48" t="s">
        <v>64</v>
      </c>
      <c r="K206" s="49" t="s">
        <v>65</v>
      </c>
    </row>
    <row r="207" spans="1:11" ht="15" customHeight="1" x14ac:dyDescent="0.2">
      <c r="A207" s="112" t="s">
        <v>711</v>
      </c>
      <c r="B207" s="113" t="s">
        <v>157</v>
      </c>
      <c r="C207" s="96">
        <v>0</v>
      </c>
      <c r="D207" s="70">
        <v>1</v>
      </c>
      <c r="E207" s="70">
        <v>0</v>
      </c>
      <c r="F207" s="70">
        <v>0</v>
      </c>
      <c r="G207" s="166">
        <v>0</v>
      </c>
      <c r="H207" s="10"/>
      <c r="I207" s="47" t="s">
        <v>714</v>
      </c>
      <c r="J207" s="48" t="s">
        <v>156</v>
      </c>
      <c r="K207" s="49" t="s">
        <v>715</v>
      </c>
    </row>
    <row r="208" spans="1:11" ht="15" customHeight="1" x14ac:dyDescent="0.2">
      <c r="A208" s="112" t="s">
        <v>169</v>
      </c>
      <c r="B208" s="113" t="s">
        <v>173</v>
      </c>
      <c r="C208" s="96">
        <v>0</v>
      </c>
      <c r="D208" s="70">
        <v>0</v>
      </c>
      <c r="E208" s="70">
        <v>0</v>
      </c>
      <c r="F208" s="70">
        <v>0</v>
      </c>
      <c r="G208" s="166">
        <v>0</v>
      </c>
      <c r="H208" s="10"/>
      <c r="I208" s="47" t="s">
        <v>170</v>
      </c>
      <c r="J208" s="48" t="s">
        <v>171</v>
      </c>
      <c r="K208" s="49" t="s">
        <v>172</v>
      </c>
    </row>
    <row r="209" spans="1:11" ht="15" customHeight="1" x14ac:dyDescent="0.2">
      <c r="A209" s="112" t="s">
        <v>158</v>
      </c>
      <c r="B209" s="113" t="s">
        <v>162</v>
      </c>
      <c r="C209" s="96">
        <v>0</v>
      </c>
      <c r="D209" s="70">
        <v>0</v>
      </c>
      <c r="E209" s="70">
        <v>0</v>
      </c>
      <c r="F209" s="70">
        <v>0</v>
      </c>
      <c r="G209" s="166">
        <v>0</v>
      </c>
      <c r="H209" s="10"/>
      <c r="I209" s="47" t="s">
        <v>159</v>
      </c>
      <c r="J209" s="48" t="s">
        <v>160</v>
      </c>
      <c r="K209" s="49" t="s">
        <v>161</v>
      </c>
    </row>
    <row r="210" spans="1:11" ht="15" customHeight="1" x14ac:dyDescent="0.2">
      <c r="A210" s="112" t="s">
        <v>203</v>
      </c>
      <c r="B210" s="113" t="s">
        <v>206</v>
      </c>
      <c r="C210" s="96">
        <v>0</v>
      </c>
      <c r="D210" s="70">
        <v>0</v>
      </c>
      <c r="E210" s="70">
        <v>0</v>
      </c>
      <c r="F210" s="70">
        <v>0</v>
      </c>
      <c r="G210" s="166">
        <v>0</v>
      </c>
      <c r="H210" s="10"/>
      <c r="I210" s="47" t="s">
        <v>204</v>
      </c>
      <c r="J210" s="48" t="s">
        <v>204</v>
      </c>
      <c r="K210" s="49" t="s">
        <v>205</v>
      </c>
    </row>
    <row r="211" spans="1:11" ht="15" customHeight="1" x14ac:dyDescent="0.2">
      <c r="A211" s="112" t="s">
        <v>285</v>
      </c>
      <c r="B211" s="113" t="s">
        <v>289</v>
      </c>
      <c r="C211" s="96">
        <v>0</v>
      </c>
      <c r="D211" s="70">
        <v>0</v>
      </c>
      <c r="E211" s="70">
        <v>0</v>
      </c>
      <c r="F211" s="70">
        <v>0</v>
      </c>
      <c r="G211" s="166">
        <v>0</v>
      </c>
      <c r="H211" s="10"/>
      <c r="I211" s="47" t="s">
        <v>286</v>
      </c>
      <c r="J211" s="48" t="s">
        <v>287</v>
      </c>
      <c r="K211" s="49" t="s">
        <v>288</v>
      </c>
    </row>
    <row r="212" spans="1:11" ht="15" customHeight="1" x14ac:dyDescent="0.2">
      <c r="A212" s="112" t="s">
        <v>250</v>
      </c>
      <c r="B212" s="113" t="s">
        <v>254</v>
      </c>
      <c r="C212" s="96">
        <v>0</v>
      </c>
      <c r="D212" s="70">
        <v>0</v>
      </c>
      <c r="E212" s="70">
        <v>0</v>
      </c>
      <c r="F212" s="70">
        <v>0</v>
      </c>
      <c r="G212" s="166">
        <v>0</v>
      </c>
      <c r="H212" s="10"/>
      <c r="I212" s="47" t="s">
        <v>251</v>
      </c>
      <c r="J212" s="48" t="s">
        <v>252</v>
      </c>
      <c r="K212" s="49" t="s">
        <v>253</v>
      </c>
    </row>
    <row r="213" spans="1:11" ht="15" customHeight="1" x14ac:dyDescent="0.2">
      <c r="A213" s="112" t="s">
        <v>198</v>
      </c>
      <c r="B213" s="113" t="s">
        <v>202</v>
      </c>
      <c r="C213" s="96">
        <v>0</v>
      </c>
      <c r="D213" s="70">
        <v>0</v>
      </c>
      <c r="E213" s="70">
        <v>0</v>
      </c>
      <c r="F213" s="70">
        <v>0</v>
      </c>
      <c r="G213" s="166">
        <v>0</v>
      </c>
      <c r="H213" s="10"/>
      <c r="I213" s="47" t="s">
        <v>199</v>
      </c>
      <c r="J213" s="48" t="s">
        <v>200</v>
      </c>
      <c r="K213" s="49" t="s">
        <v>201</v>
      </c>
    </row>
    <row r="214" spans="1:11" ht="15" customHeight="1" x14ac:dyDescent="0.2">
      <c r="A214" s="112" t="s">
        <v>219</v>
      </c>
      <c r="B214" s="113" t="s">
        <v>222</v>
      </c>
      <c r="C214" s="96">
        <v>0</v>
      </c>
      <c r="D214" s="70">
        <v>0</v>
      </c>
      <c r="E214" s="70">
        <v>0</v>
      </c>
      <c r="F214" s="70">
        <v>0</v>
      </c>
      <c r="G214" s="166">
        <v>0</v>
      </c>
      <c r="H214" s="10"/>
      <c r="I214" s="47" t="s">
        <v>220</v>
      </c>
      <c r="J214" s="48" t="s">
        <v>221</v>
      </c>
      <c r="K214" s="49" t="s">
        <v>219</v>
      </c>
    </row>
    <row r="215" spans="1:11" ht="15" customHeight="1" x14ac:dyDescent="0.2">
      <c r="A215" s="94" t="s">
        <v>264</v>
      </c>
      <c r="B215" s="95" t="s">
        <v>268</v>
      </c>
      <c r="C215" s="120" t="s">
        <v>705</v>
      </c>
      <c r="D215" s="41" t="s">
        <v>705</v>
      </c>
      <c r="E215" s="41" t="s">
        <v>705</v>
      </c>
      <c r="F215" s="70">
        <v>0</v>
      </c>
      <c r="G215" s="166">
        <v>0</v>
      </c>
      <c r="H215" s="10"/>
      <c r="I215" s="47" t="s">
        <v>265</v>
      </c>
      <c r="J215" s="48" t="s">
        <v>266</v>
      </c>
      <c r="K215" s="49" t="s">
        <v>267</v>
      </c>
    </row>
    <row r="216" spans="1:11" ht="15" customHeight="1" x14ac:dyDescent="0.2">
      <c r="A216" s="112" t="s">
        <v>302</v>
      </c>
      <c r="B216" s="113" t="s">
        <v>306</v>
      </c>
      <c r="C216" s="96">
        <v>0</v>
      </c>
      <c r="D216" s="70">
        <v>0</v>
      </c>
      <c r="E216" s="70">
        <v>0</v>
      </c>
      <c r="F216" s="70">
        <v>0</v>
      </c>
      <c r="G216" s="166">
        <v>0</v>
      </c>
      <c r="H216" s="10"/>
      <c r="I216" s="47" t="s">
        <v>303</v>
      </c>
      <c r="J216" s="48" t="s">
        <v>304</v>
      </c>
      <c r="K216" s="49" t="s">
        <v>305</v>
      </c>
    </row>
    <row r="217" spans="1:11" ht="15" customHeight="1" x14ac:dyDescent="0.2">
      <c r="A217" s="94" t="s">
        <v>152</v>
      </c>
      <c r="B217" s="95" t="s">
        <v>155</v>
      </c>
      <c r="C217" s="96">
        <v>0</v>
      </c>
      <c r="D217" s="70">
        <v>0</v>
      </c>
      <c r="E217" s="70">
        <v>0</v>
      </c>
      <c r="F217" s="70">
        <v>0</v>
      </c>
      <c r="G217" s="166">
        <v>0</v>
      </c>
      <c r="H217" s="10"/>
      <c r="I217" s="47" t="s">
        <v>153</v>
      </c>
      <c r="J217" s="48" t="s">
        <v>154</v>
      </c>
      <c r="K217" s="49" t="s">
        <v>153</v>
      </c>
    </row>
    <row r="218" spans="1:11" ht="15" customHeight="1" x14ac:dyDescent="0.2">
      <c r="A218" s="94" t="s">
        <v>374</v>
      </c>
      <c r="B218" s="95" t="s">
        <v>378</v>
      </c>
      <c r="C218" s="96">
        <v>0</v>
      </c>
      <c r="D218" s="70">
        <v>0</v>
      </c>
      <c r="E218" s="70">
        <v>0</v>
      </c>
      <c r="F218" s="70">
        <v>0</v>
      </c>
      <c r="G218" s="166">
        <v>0</v>
      </c>
      <c r="H218" s="10"/>
      <c r="I218" s="47" t="s">
        <v>375</v>
      </c>
      <c r="J218" s="48" t="s">
        <v>376</v>
      </c>
      <c r="K218" s="49" t="s">
        <v>377</v>
      </c>
    </row>
    <row r="219" spans="1:11" ht="15" customHeight="1" x14ac:dyDescent="0.2">
      <c r="A219" s="94" t="s">
        <v>366</v>
      </c>
      <c r="B219" s="95" t="s">
        <v>370</v>
      </c>
      <c r="C219" s="96">
        <v>0</v>
      </c>
      <c r="D219" s="70">
        <v>0</v>
      </c>
      <c r="E219" s="70">
        <v>0</v>
      </c>
      <c r="F219" s="70">
        <v>0</v>
      </c>
      <c r="G219" s="166">
        <v>0</v>
      </c>
      <c r="H219" s="10"/>
      <c r="I219" s="47" t="s">
        <v>367</v>
      </c>
      <c r="J219" s="48" t="s">
        <v>368</v>
      </c>
      <c r="K219" s="49" t="s">
        <v>369</v>
      </c>
    </row>
    <row r="220" spans="1:11" ht="15" customHeight="1" x14ac:dyDescent="0.2">
      <c r="A220" s="112" t="s">
        <v>371</v>
      </c>
      <c r="B220" s="113" t="s">
        <v>373</v>
      </c>
      <c r="C220" s="96">
        <v>0</v>
      </c>
      <c r="D220" s="70">
        <v>0</v>
      </c>
      <c r="E220" s="70">
        <v>0</v>
      </c>
      <c r="F220" s="70">
        <v>0</v>
      </c>
      <c r="G220" s="166">
        <v>0</v>
      </c>
      <c r="H220" s="10"/>
      <c r="I220" s="47" t="s">
        <v>372</v>
      </c>
      <c r="J220" s="48" t="s">
        <v>372</v>
      </c>
      <c r="K220" s="49" t="s">
        <v>371</v>
      </c>
    </row>
    <row r="221" spans="1:11" ht="15" customHeight="1" x14ac:dyDescent="0.2">
      <c r="A221" s="112" t="s">
        <v>271</v>
      </c>
      <c r="B221" s="113" t="s">
        <v>275</v>
      </c>
      <c r="C221" s="96">
        <v>0</v>
      </c>
      <c r="D221" s="70">
        <v>0</v>
      </c>
      <c r="E221" s="70">
        <v>0</v>
      </c>
      <c r="F221" s="70">
        <v>0</v>
      </c>
      <c r="G221" s="166">
        <v>0</v>
      </c>
      <c r="H221" s="10"/>
      <c r="I221" s="47" t="s">
        <v>272</v>
      </c>
      <c r="J221" s="48" t="s">
        <v>273</v>
      </c>
      <c r="K221" s="49" t="s">
        <v>274</v>
      </c>
    </row>
    <row r="222" spans="1:11" ht="15" customHeight="1" x14ac:dyDescent="0.2">
      <c r="A222" s="94" t="s">
        <v>406</v>
      </c>
      <c r="B222" s="95" t="s">
        <v>408</v>
      </c>
      <c r="C222" s="96">
        <v>0</v>
      </c>
      <c r="D222" s="70">
        <v>0</v>
      </c>
      <c r="E222" s="70">
        <v>0</v>
      </c>
      <c r="F222" s="70">
        <v>0</v>
      </c>
      <c r="G222" s="166">
        <v>0</v>
      </c>
      <c r="H222" s="10"/>
      <c r="I222" s="47" t="s">
        <v>407</v>
      </c>
      <c r="J222" s="48" t="s">
        <v>407</v>
      </c>
      <c r="K222" s="49" t="s">
        <v>407</v>
      </c>
    </row>
    <row r="223" spans="1:11" ht="15" customHeight="1" x14ac:dyDescent="0.2">
      <c r="A223" s="112" t="s">
        <v>444</v>
      </c>
      <c r="B223" s="113" t="s">
        <v>447</v>
      </c>
      <c r="C223" s="96">
        <v>0</v>
      </c>
      <c r="D223" s="70">
        <v>0</v>
      </c>
      <c r="E223" s="70">
        <v>0</v>
      </c>
      <c r="F223" s="70">
        <v>0</v>
      </c>
      <c r="G223" s="166">
        <v>0</v>
      </c>
      <c r="H223" s="10"/>
      <c r="I223" s="47" t="s">
        <v>445</v>
      </c>
      <c r="J223" s="48" t="s">
        <v>446</v>
      </c>
      <c r="K223" s="49" t="s">
        <v>716</v>
      </c>
    </row>
    <row r="224" spans="1:11" ht="15" customHeight="1" x14ac:dyDescent="0.2">
      <c r="A224" s="112" t="s">
        <v>37</v>
      </c>
      <c r="B224" s="113" t="s">
        <v>41</v>
      </c>
      <c r="C224" s="96">
        <v>0</v>
      </c>
      <c r="D224" s="70">
        <v>0</v>
      </c>
      <c r="E224" s="70">
        <v>0</v>
      </c>
      <c r="F224" s="70">
        <v>0</v>
      </c>
      <c r="G224" s="166">
        <v>0</v>
      </c>
      <c r="H224" s="10"/>
      <c r="I224" s="47" t="s">
        <v>38</v>
      </c>
      <c r="J224" s="48" t="s">
        <v>39</v>
      </c>
      <c r="K224" s="49" t="s">
        <v>40</v>
      </c>
    </row>
    <row r="225" spans="1:11" ht="15" customHeight="1" x14ac:dyDescent="0.2">
      <c r="A225" s="112" t="s">
        <v>481</v>
      </c>
      <c r="B225" s="113" t="s">
        <v>484</v>
      </c>
      <c r="C225" s="96">
        <v>0</v>
      </c>
      <c r="D225" s="70">
        <v>0</v>
      </c>
      <c r="E225" s="70">
        <v>0</v>
      </c>
      <c r="F225" s="70">
        <v>0</v>
      </c>
      <c r="G225" s="166">
        <v>0</v>
      </c>
      <c r="H225" s="10"/>
      <c r="I225" s="47" t="s">
        <v>482</v>
      </c>
      <c r="J225" s="48" t="s">
        <v>482</v>
      </c>
      <c r="K225" s="49" t="s">
        <v>483</v>
      </c>
    </row>
    <row r="226" spans="1:11" ht="15" customHeight="1" x14ac:dyDescent="0.2">
      <c r="A226" s="94" t="s">
        <v>487</v>
      </c>
      <c r="B226" s="95" t="s">
        <v>488</v>
      </c>
      <c r="C226" s="96">
        <v>0</v>
      </c>
      <c r="D226" s="70">
        <v>0</v>
      </c>
      <c r="E226" s="70">
        <v>0</v>
      </c>
      <c r="F226" s="70">
        <v>0</v>
      </c>
      <c r="G226" s="166">
        <v>0</v>
      </c>
      <c r="H226" s="10"/>
      <c r="I226" s="47" t="s">
        <v>487</v>
      </c>
      <c r="J226" s="48" t="s">
        <v>487</v>
      </c>
      <c r="K226" s="49" t="s">
        <v>487</v>
      </c>
    </row>
    <row r="227" spans="1:11" ht="15" customHeight="1" x14ac:dyDescent="0.2">
      <c r="A227" s="112" t="s">
        <v>497</v>
      </c>
      <c r="B227" s="113" t="s">
        <v>501</v>
      </c>
      <c r="C227" s="96">
        <v>14</v>
      </c>
      <c r="D227" s="70">
        <v>22</v>
      </c>
      <c r="E227" s="70">
        <v>12</v>
      </c>
      <c r="F227" s="70">
        <v>9</v>
      </c>
      <c r="G227" s="166">
        <v>5</v>
      </c>
      <c r="H227" s="10"/>
      <c r="I227" s="47" t="s">
        <v>498</v>
      </c>
      <c r="J227" s="48" t="s">
        <v>499</v>
      </c>
      <c r="K227" s="49" t="s">
        <v>500</v>
      </c>
    </row>
    <row r="228" spans="1:11" ht="15" customHeight="1" x14ac:dyDescent="0.2">
      <c r="A228" s="112" t="s">
        <v>553</v>
      </c>
      <c r="B228" s="113" t="s">
        <v>557</v>
      </c>
      <c r="C228" s="96">
        <v>0</v>
      </c>
      <c r="D228" s="70">
        <v>0</v>
      </c>
      <c r="E228" s="70">
        <v>0</v>
      </c>
      <c r="F228" s="70">
        <v>0</v>
      </c>
      <c r="G228" s="166">
        <v>0</v>
      </c>
      <c r="H228" s="10"/>
      <c r="I228" s="47" t="s">
        <v>554</v>
      </c>
      <c r="J228" s="48" t="s">
        <v>555</v>
      </c>
      <c r="K228" s="49" t="s">
        <v>556</v>
      </c>
    </row>
    <row r="229" spans="1:11" ht="15" customHeight="1" x14ac:dyDescent="0.2">
      <c r="A229" s="112" t="s">
        <v>712</v>
      </c>
      <c r="B229" s="113" t="s">
        <v>552</v>
      </c>
      <c r="C229" s="96">
        <v>0</v>
      </c>
      <c r="D229" s="70">
        <v>6</v>
      </c>
      <c r="E229" s="70">
        <v>0</v>
      </c>
      <c r="F229" s="70">
        <v>0</v>
      </c>
      <c r="G229" s="166">
        <v>1</v>
      </c>
      <c r="H229" s="10"/>
      <c r="I229" s="47" t="s">
        <v>717</v>
      </c>
      <c r="J229" s="48" t="s">
        <v>551</v>
      </c>
      <c r="K229" s="49" t="s">
        <v>718</v>
      </c>
    </row>
    <row r="230" spans="1:11" ht="15" customHeight="1" x14ac:dyDescent="0.2">
      <c r="A230" s="94" t="s">
        <v>212</v>
      </c>
      <c r="B230" s="95" t="s">
        <v>215</v>
      </c>
      <c r="C230" s="96">
        <v>0</v>
      </c>
      <c r="D230" s="70">
        <v>0</v>
      </c>
      <c r="E230" s="70">
        <v>0</v>
      </c>
      <c r="F230" s="70">
        <v>0</v>
      </c>
      <c r="G230" s="166">
        <v>0</v>
      </c>
      <c r="H230" s="10"/>
      <c r="I230" s="47" t="s">
        <v>213</v>
      </c>
      <c r="J230" s="48" t="s">
        <v>214</v>
      </c>
      <c r="K230" s="49" t="s">
        <v>213</v>
      </c>
    </row>
    <row r="231" spans="1:11" ht="15" customHeight="1" x14ac:dyDescent="0.2">
      <c r="A231" s="112" t="s">
        <v>558</v>
      </c>
      <c r="B231" s="113" t="s">
        <v>562</v>
      </c>
      <c r="C231" s="96">
        <v>0</v>
      </c>
      <c r="D231" s="70">
        <v>0</v>
      </c>
      <c r="E231" s="70">
        <v>0</v>
      </c>
      <c r="F231" s="70">
        <v>0</v>
      </c>
      <c r="G231" s="166">
        <v>0</v>
      </c>
      <c r="H231" s="10"/>
      <c r="I231" s="47" t="s">
        <v>559</v>
      </c>
      <c r="J231" s="48" t="s">
        <v>560</v>
      </c>
      <c r="K231" s="49" t="s">
        <v>561</v>
      </c>
    </row>
    <row r="232" spans="1:11" ht="15" customHeight="1" thickBot="1" x14ac:dyDescent="0.25">
      <c r="A232" s="140" t="s">
        <v>713</v>
      </c>
      <c r="B232" s="141" t="s">
        <v>228</v>
      </c>
      <c r="C232" s="131">
        <v>0</v>
      </c>
      <c r="D232" s="132">
        <v>0</v>
      </c>
      <c r="E232" s="132">
        <v>0</v>
      </c>
      <c r="F232" s="132">
        <v>0</v>
      </c>
      <c r="G232" s="169">
        <v>0</v>
      </c>
      <c r="I232" s="50" t="s">
        <v>719</v>
      </c>
      <c r="J232" s="51" t="s">
        <v>720</v>
      </c>
      <c r="K232" s="52" t="s">
        <v>721</v>
      </c>
    </row>
    <row r="235" spans="1:11" x14ac:dyDescent="0.2">
      <c r="A235" s="18" t="s">
        <v>688</v>
      </c>
      <c r="I235" s="2"/>
    </row>
    <row r="236" spans="1:11" x14ac:dyDescent="0.2">
      <c r="A236" s="18" t="s">
        <v>689</v>
      </c>
      <c r="I236" s="2"/>
    </row>
  </sheetData>
  <mergeCells count="13">
    <mergeCell ref="A1:K1"/>
    <mergeCell ref="A201:G201"/>
    <mergeCell ref="I202:I203"/>
    <mergeCell ref="J202:J203"/>
    <mergeCell ref="K202:K203"/>
    <mergeCell ref="A2:K2"/>
    <mergeCell ref="A202:A203"/>
    <mergeCell ref="B202:B203"/>
    <mergeCell ref="C202:C203"/>
    <mergeCell ref="D202:D203"/>
    <mergeCell ref="E202:E203"/>
    <mergeCell ref="F202:F203"/>
    <mergeCell ref="G202:G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0: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T237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5" customWidth="1"/>
    <col min="17" max="17" width="30.140625" style="1" customWidth="1"/>
    <col min="18" max="18" width="30.140625" style="19" customWidth="1"/>
    <col min="19" max="19" width="30.140625" style="1" customWidth="1"/>
    <col min="20" max="188" width="9.140625" style="1" customWidth="1"/>
    <col min="189" max="16384" width="11.42578125" style="1"/>
  </cols>
  <sheetData>
    <row r="1" spans="1:20" s="18" customFormat="1" ht="21" customHeight="1" x14ac:dyDescent="0.2">
      <c r="A1" s="196" t="s">
        <v>820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7"/>
      <c r="S1" s="19"/>
    </row>
    <row r="2" spans="1:20" s="18" customFormat="1" ht="21" customHeight="1" x14ac:dyDescent="0.2">
      <c r="A2" s="197" t="s">
        <v>825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27"/>
      <c r="S2" s="19"/>
    </row>
    <row r="3" spans="1:20" s="18" customFormat="1" ht="15" customHeight="1" x14ac:dyDescent="0.2">
      <c r="A3" s="32" t="s">
        <v>708</v>
      </c>
      <c r="Q3" s="27"/>
      <c r="S3" s="19"/>
    </row>
    <row r="4" spans="1:20" s="18" customFormat="1" ht="15" customHeight="1" x14ac:dyDescent="0.2">
      <c r="A4" s="33" t="s">
        <v>709</v>
      </c>
      <c r="P4" s="23"/>
      <c r="R4" s="24"/>
      <c r="S4" s="19"/>
      <c r="T4" s="25"/>
    </row>
    <row r="5" spans="1:20" s="18" customFormat="1" ht="12" customHeight="1" x14ac:dyDescent="0.2">
      <c r="A5" s="3"/>
      <c r="B5" s="26"/>
      <c r="C5" s="26"/>
      <c r="D5" s="26"/>
      <c r="E5" s="26"/>
      <c r="F5" s="26"/>
      <c r="G5" s="26"/>
      <c r="H5" s="26"/>
      <c r="Q5" s="27"/>
      <c r="R5" s="24"/>
      <c r="S5" s="19"/>
    </row>
    <row r="6" spans="1:20" s="18" customFormat="1" ht="15" customHeight="1" x14ac:dyDescent="0.2">
      <c r="A6" s="31" t="s">
        <v>706</v>
      </c>
      <c r="B6" s="6"/>
      <c r="C6" s="26"/>
      <c r="D6" s="26"/>
      <c r="E6" s="26"/>
      <c r="F6" s="26"/>
      <c r="G6" s="26"/>
      <c r="H6" s="26"/>
      <c r="Q6" s="27"/>
      <c r="R6" s="24"/>
      <c r="S6" s="19"/>
    </row>
    <row r="7" spans="1:20" s="18" customFormat="1" ht="15" customHeight="1" x14ac:dyDescent="0.2">
      <c r="A7" s="31" t="s">
        <v>707</v>
      </c>
      <c r="B7" s="6"/>
      <c r="C7" s="26"/>
      <c r="D7" s="26"/>
      <c r="E7" s="26"/>
      <c r="F7" s="26"/>
      <c r="G7" s="26"/>
      <c r="H7" s="26"/>
      <c r="L7" s="28"/>
      <c r="M7" s="28"/>
      <c r="N7" s="28"/>
      <c r="O7" s="28"/>
      <c r="P7" s="28"/>
      <c r="Q7" s="27"/>
      <c r="R7" s="24"/>
      <c r="S7" s="19"/>
    </row>
    <row r="8" spans="1:20" s="18" customFormat="1" ht="15" customHeight="1" thickBot="1" x14ac:dyDescent="0.25">
      <c r="A8" s="8"/>
      <c r="Q8" s="27"/>
      <c r="R8" s="24"/>
      <c r="S8" s="19"/>
    </row>
    <row r="9" spans="1:20" ht="27.75" customHeight="1" thickBot="1" x14ac:dyDescent="0.25">
      <c r="A9" s="71" t="s">
        <v>690</v>
      </c>
      <c r="B9" s="72" t="s">
        <v>710</v>
      </c>
      <c r="C9" s="71">
        <v>2010</v>
      </c>
      <c r="D9" s="73">
        <v>2011</v>
      </c>
      <c r="E9" s="71">
        <v>2012</v>
      </c>
      <c r="F9" s="74">
        <v>2013</v>
      </c>
      <c r="G9" s="71">
        <v>2014</v>
      </c>
      <c r="H9" s="74">
        <v>2015</v>
      </c>
      <c r="I9" s="71">
        <v>2016</v>
      </c>
      <c r="J9" s="74">
        <v>2017</v>
      </c>
      <c r="K9" s="71">
        <v>2018</v>
      </c>
      <c r="L9" s="74">
        <v>2019</v>
      </c>
      <c r="M9" s="72" t="s">
        <v>695</v>
      </c>
      <c r="N9" s="75">
        <v>2021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20" ht="24" customHeight="1" thickBot="1" x14ac:dyDescent="0.25">
      <c r="A10" s="76" t="s">
        <v>666</v>
      </c>
      <c r="B10" s="77" t="s">
        <v>666</v>
      </c>
      <c r="C10" s="78">
        <f>SUM(C14:C16,C18,C20:C30,C32:C36,C38,C40:C94,C96:C130,C132:C178,C180:C194,C196,C198:C199,C205)</f>
        <v>7003</v>
      </c>
      <c r="D10" s="79">
        <f t="shared" ref="D10:E10" si="0">SUM(D14:D16,D18,D20:D30,D32:D36,D38,D40:D94,D96:D130,D132:D178,D180:D194,D196,D198:D199,D205)</f>
        <v>13667</v>
      </c>
      <c r="E10" s="80">
        <f t="shared" si="0"/>
        <v>13990</v>
      </c>
      <c r="F10" s="79">
        <f>SUM(F14:F16,F18,F20:F30,F32:F36,F38,F40:F94,F96:F130,F132:F178,F180:F194,F196,F198:F199,F205)</f>
        <v>16017</v>
      </c>
      <c r="G10" s="80">
        <f>SUM(G14:G16,G18,G20:G22,G24:G30,G32:G36,G38,G40:G94,G96:G130,G132:G178,G180:G194,G196,G198:G199,G205)</f>
        <v>8723</v>
      </c>
      <c r="H10" s="79">
        <f t="shared" ref="H10:L10" si="1">SUM(H14:H16,H18,H20:H22,H24:H30,H32:H36,H38,H40:H94,H96:H130,H132:H178,H180:H194,H196,H198:H199,H205)</f>
        <v>5481</v>
      </c>
      <c r="I10" s="80">
        <f t="shared" si="1"/>
        <v>3801</v>
      </c>
      <c r="J10" s="79">
        <f t="shared" si="1"/>
        <v>5153</v>
      </c>
      <c r="K10" s="80">
        <f t="shared" si="1"/>
        <v>1833</v>
      </c>
      <c r="L10" s="79">
        <f t="shared" si="1"/>
        <v>1970</v>
      </c>
      <c r="M10" s="79">
        <f>SUM(M14:M16,M18,M20:M22,M24:M30,M32:M38,M40:M94,M96:M130,M132:M178,M180:M194,M196,M198:M199,M205)</f>
        <v>2474</v>
      </c>
      <c r="N10" s="79">
        <f>SUM(N14:N16,N18,N20:N22,N24:N30,N32:N38,N40:N94,N96:N130,N132:N178,N180:N194,N196,N198:N199,N205)</f>
        <v>2269</v>
      </c>
      <c r="O10" s="81">
        <f>'2022_9bis_Mois-Maand'!O10</f>
        <v>2623</v>
      </c>
      <c r="P10" s="10"/>
      <c r="Q10" s="56"/>
      <c r="R10" s="57"/>
      <c r="S10" s="58"/>
    </row>
    <row r="11" spans="1:20" ht="24" customHeight="1" thickBot="1" x14ac:dyDescent="0.25">
      <c r="A11" s="82" t="s">
        <v>679</v>
      </c>
      <c r="B11" s="83" t="s">
        <v>667</v>
      </c>
      <c r="C11" s="78">
        <f>C10-C205</f>
        <v>6924</v>
      </c>
      <c r="D11" s="79">
        <f t="shared" ref="D11" si="2">D10-D205</f>
        <v>13447</v>
      </c>
      <c r="E11" s="80">
        <f t="shared" ref="E11" si="3">E10-E205</f>
        <v>13734</v>
      </c>
      <c r="F11" s="79">
        <f>F10-F205</f>
        <v>15823</v>
      </c>
      <c r="G11" s="80">
        <f t="shared" ref="G11" si="4">G10-G205</f>
        <v>8666</v>
      </c>
      <c r="H11" s="79">
        <f t="shared" ref="H11" si="5">H10-H205</f>
        <v>5434</v>
      </c>
      <c r="I11" s="80">
        <f t="shared" ref="I11" si="6">I10-I205</f>
        <v>3787</v>
      </c>
      <c r="J11" s="79">
        <f t="shared" ref="J11" si="7">J10-J205</f>
        <v>5121</v>
      </c>
      <c r="K11" s="80">
        <f t="shared" ref="K11" si="8">K10-K205</f>
        <v>1827</v>
      </c>
      <c r="L11" s="79">
        <f t="shared" ref="L11" si="9">L10-L205</f>
        <v>1969</v>
      </c>
      <c r="M11" s="79">
        <f t="shared" ref="M11:N11" si="10">M10-M205</f>
        <v>2473</v>
      </c>
      <c r="N11" s="79">
        <f t="shared" si="10"/>
        <v>2263</v>
      </c>
      <c r="O11" s="81">
        <f>'2022_9bis_Mois-Maand'!O11</f>
        <v>2620</v>
      </c>
      <c r="P11" s="10"/>
      <c r="Q11" s="59"/>
      <c r="R11" s="57"/>
      <c r="S11" s="58"/>
    </row>
    <row r="12" spans="1:20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20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20" ht="15" customHeight="1" x14ac:dyDescent="0.2">
      <c r="A14" s="88" t="s">
        <v>295</v>
      </c>
      <c r="B14" s="89" t="s">
        <v>299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174">
        <f>'2022_9bis_Mois-Maand'!O14</f>
        <v>0</v>
      </c>
      <c r="P14" s="10"/>
      <c r="Q14" s="60" t="s">
        <v>296</v>
      </c>
      <c r="R14" s="61" t="s">
        <v>297</v>
      </c>
      <c r="S14" s="62" t="s">
        <v>298</v>
      </c>
    </row>
    <row r="15" spans="1:20" ht="15" customHeight="1" x14ac:dyDescent="0.2">
      <c r="A15" s="94" t="s">
        <v>360</v>
      </c>
      <c r="B15" s="95" t="s">
        <v>361</v>
      </c>
      <c r="C15" s="96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175">
        <f>'2022_9bis_Mois-Maand'!O15</f>
        <v>0</v>
      </c>
      <c r="P15" s="10"/>
      <c r="Q15" s="60" t="s">
        <v>360</v>
      </c>
      <c r="R15" s="61" t="s">
        <v>360</v>
      </c>
      <c r="S15" s="62" t="s">
        <v>360</v>
      </c>
    </row>
    <row r="16" spans="1:20" ht="15" customHeight="1" thickBot="1" x14ac:dyDescent="0.25">
      <c r="A16" s="98" t="s">
        <v>448</v>
      </c>
      <c r="B16" s="99" t="s">
        <v>452</v>
      </c>
      <c r="C16" s="100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1</v>
      </c>
      <c r="I16" s="101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76">
        <f>'2022_9bis_Mois-Maand'!O16</f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v>0</v>
      </c>
      <c r="D18" s="107">
        <v>1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78">
        <f>'2022_9bis_Mois-Maand'!O18</f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v>91</v>
      </c>
      <c r="D20" s="91">
        <v>179</v>
      </c>
      <c r="E20" s="91">
        <v>287</v>
      </c>
      <c r="F20" s="91">
        <v>441</v>
      </c>
      <c r="G20" s="91">
        <v>277</v>
      </c>
      <c r="H20" s="91">
        <v>108</v>
      </c>
      <c r="I20" s="91">
        <v>119</v>
      </c>
      <c r="J20" s="92">
        <v>164</v>
      </c>
      <c r="K20" s="92">
        <v>98</v>
      </c>
      <c r="L20" s="92">
        <v>112</v>
      </c>
      <c r="M20" s="92">
        <v>184</v>
      </c>
      <c r="N20" s="92">
        <v>170</v>
      </c>
      <c r="O20" s="174">
        <f>'2022_9bis_Mois-Maand'!O20</f>
        <v>181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v>24</v>
      </c>
      <c r="D21" s="70">
        <v>15</v>
      </c>
      <c r="E21" s="70">
        <v>15</v>
      </c>
      <c r="F21" s="70">
        <v>48</v>
      </c>
      <c r="G21" s="70">
        <v>32</v>
      </c>
      <c r="H21" s="70">
        <v>14</v>
      </c>
      <c r="I21" s="70">
        <v>14</v>
      </c>
      <c r="J21" s="40">
        <v>6</v>
      </c>
      <c r="K21" s="40">
        <v>3</v>
      </c>
      <c r="L21" s="40">
        <v>3</v>
      </c>
      <c r="M21" s="40">
        <v>5</v>
      </c>
      <c r="N21" s="40">
        <v>11</v>
      </c>
      <c r="O21" s="175">
        <f>'2022_9bis_Mois-Maand'!O21</f>
        <v>7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v>66</v>
      </c>
      <c r="D22" s="70">
        <v>81</v>
      </c>
      <c r="E22" s="70">
        <v>79</v>
      </c>
      <c r="F22" s="70">
        <v>166</v>
      </c>
      <c r="G22" s="70">
        <v>95</v>
      </c>
      <c r="H22" s="70">
        <v>23</v>
      </c>
      <c r="I22" s="70">
        <v>6</v>
      </c>
      <c r="J22" s="40">
        <v>20</v>
      </c>
      <c r="K22" s="40">
        <v>17</v>
      </c>
      <c r="L22" s="40">
        <v>16</v>
      </c>
      <c r="M22" s="40">
        <v>12</v>
      </c>
      <c r="N22" s="40">
        <v>7</v>
      </c>
      <c r="O22" s="175">
        <f>'2022_9bis_Mois-Maand'!O22</f>
        <v>16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112" t="s">
        <v>264</v>
      </c>
      <c r="B23" s="113" t="s">
        <v>268</v>
      </c>
      <c r="C23" s="96">
        <v>11</v>
      </c>
      <c r="D23" s="70">
        <v>30</v>
      </c>
      <c r="E23" s="70">
        <v>21</v>
      </c>
      <c r="F23" s="70">
        <v>0</v>
      </c>
      <c r="G23" s="41" t="s">
        <v>705</v>
      </c>
      <c r="H23" s="41" t="s">
        <v>705</v>
      </c>
      <c r="I23" s="41" t="s">
        <v>705</v>
      </c>
      <c r="J23" s="41" t="s">
        <v>705</v>
      </c>
      <c r="K23" s="41" t="s">
        <v>705</v>
      </c>
      <c r="L23" s="41" t="s">
        <v>705</v>
      </c>
      <c r="M23" s="41" t="s">
        <v>705</v>
      </c>
      <c r="N23" s="41" t="s">
        <v>705</v>
      </c>
      <c r="O23" s="114" t="s">
        <v>705</v>
      </c>
      <c r="P23" s="10"/>
      <c r="Q23" s="63" t="s">
        <v>265</v>
      </c>
      <c r="R23" s="44" t="s">
        <v>266</v>
      </c>
      <c r="S23" s="64" t="s">
        <v>267</v>
      </c>
    </row>
    <row r="24" spans="1:19" ht="15" customHeight="1" x14ac:dyDescent="0.2">
      <c r="A24" s="94" t="s">
        <v>724</v>
      </c>
      <c r="B24" s="95" t="s">
        <v>385</v>
      </c>
      <c r="C24" s="96">
        <v>22</v>
      </c>
      <c r="D24" s="70">
        <v>56</v>
      </c>
      <c r="E24" s="70">
        <v>55</v>
      </c>
      <c r="F24" s="70">
        <v>56</v>
      </c>
      <c r="G24" s="70">
        <v>16</v>
      </c>
      <c r="H24" s="70">
        <v>11</v>
      </c>
      <c r="I24" s="70">
        <v>5</v>
      </c>
      <c r="J24" s="40">
        <v>9</v>
      </c>
      <c r="K24" s="40">
        <v>2</v>
      </c>
      <c r="L24" s="40">
        <v>1</v>
      </c>
      <c r="M24" s="40">
        <v>0</v>
      </c>
      <c r="N24" s="40">
        <v>3</v>
      </c>
      <c r="O24" s="175">
        <f>'2022_9bis_Mois-Maand'!O23</f>
        <v>3</v>
      </c>
      <c r="P24" s="10"/>
      <c r="Q24" s="60" t="s">
        <v>722</v>
      </c>
      <c r="R24" s="61" t="s">
        <v>723</v>
      </c>
      <c r="S24" s="62" t="s">
        <v>724</v>
      </c>
    </row>
    <row r="25" spans="1:19" ht="15" customHeight="1" x14ac:dyDescent="0.2">
      <c r="A25" s="94" t="s">
        <v>762</v>
      </c>
      <c r="B25" s="95" t="s">
        <v>412</v>
      </c>
      <c r="C25" s="96">
        <v>9</v>
      </c>
      <c r="D25" s="70">
        <v>13</v>
      </c>
      <c r="E25" s="70">
        <v>19</v>
      </c>
      <c r="F25" s="70">
        <v>16</v>
      </c>
      <c r="G25" s="70">
        <v>23</v>
      </c>
      <c r="H25" s="70">
        <v>9</v>
      </c>
      <c r="I25" s="70">
        <v>7</v>
      </c>
      <c r="J25" s="40">
        <v>13</v>
      </c>
      <c r="K25" s="40">
        <v>1</v>
      </c>
      <c r="L25" s="40">
        <v>15</v>
      </c>
      <c r="M25" s="40">
        <v>9</v>
      </c>
      <c r="N25" s="40">
        <v>0</v>
      </c>
      <c r="O25" s="175">
        <f>'2022_9bis_Mois-Maand'!O24</f>
        <v>0</v>
      </c>
      <c r="P25" s="10"/>
      <c r="Q25" s="60" t="s">
        <v>411</v>
      </c>
      <c r="R25" s="61" t="s">
        <v>411</v>
      </c>
      <c r="S25" s="62" t="s">
        <v>411</v>
      </c>
    </row>
    <row r="26" spans="1:19" ht="15" customHeight="1" x14ac:dyDescent="0.2">
      <c r="A26" s="112" t="s">
        <v>763</v>
      </c>
      <c r="B26" s="113" t="s">
        <v>503</v>
      </c>
      <c r="C26" s="96">
        <v>405</v>
      </c>
      <c r="D26" s="70">
        <v>397</v>
      </c>
      <c r="E26" s="70">
        <v>477</v>
      </c>
      <c r="F26" s="70">
        <v>1280</v>
      </c>
      <c r="G26" s="70">
        <v>917</v>
      </c>
      <c r="H26" s="70">
        <v>18</v>
      </c>
      <c r="I26" s="70">
        <v>182</v>
      </c>
      <c r="J26" s="40">
        <v>196</v>
      </c>
      <c r="K26" s="40">
        <v>85</v>
      </c>
      <c r="L26" s="40">
        <v>46</v>
      </c>
      <c r="M26" s="40">
        <v>71</v>
      </c>
      <c r="N26" s="40">
        <v>63</v>
      </c>
      <c r="O26" s="175">
        <f>'2022_9bis_Mois-Maand'!O25</f>
        <v>45</v>
      </c>
      <c r="P26" s="10"/>
      <c r="Q26" s="60" t="s">
        <v>725</v>
      </c>
      <c r="R26" s="61" t="s">
        <v>502</v>
      </c>
      <c r="S26" s="62" t="s">
        <v>726</v>
      </c>
    </row>
    <row r="27" spans="1:19" ht="15" customHeight="1" x14ac:dyDescent="0.2">
      <c r="A27" s="112" t="s">
        <v>536</v>
      </c>
      <c r="B27" s="113" t="s">
        <v>540</v>
      </c>
      <c r="C27" s="96">
        <v>277</v>
      </c>
      <c r="D27" s="70">
        <v>417</v>
      </c>
      <c r="E27" s="70">
        <v>492</v>
      </c>
      <c r="F27" s="70">
        <v>1099</v>
      </c>
      <c r="G27" s="70">
        <v>485</v>
      </c>
      <c r="H27" s="70">
        <v>28</v>
      </c>
      <c r="I27" s="70">
        <v>191</v>
      </c>
      <c r="J27" s="40">
        <v>265</v>
      </c>
      <c r="K27" s="40">
        <v>84</v>
      </c>
      <c r="L27" s="40">
        <v>73</v>
      </c>
      <c r="M27" s="40">
        <v>87</v>
      </c>
      <c r="N27" s="40">
        <v>80</v>
      </c>
      <c r="O27" s="175">
        <f>'2022_9bis_Mois-Maand'!O26</f>
        <v>30</v>
      </c>
      <c r="P27" s="10"/>
      <c r="Q27" s="60" t="s">
        <v>537</v>
      </c>
      <c r="R27" s="61" t="s">
        <v>538</v>
      </c>
      <c r="S27" s="62" t="s">
        <v>539</v>
      </c>
    </row>
    <row r="28" spans="1:19" ht="15" customHeight="1" x14ac:dyDescent="0.2">
      <c r="A28" s="112" t="s">
        <v>645</v>
      </c>
      <c r="B28" s="113" t="s">
        <v>646</v>
      </c>
      <c r="C28" s="96">
        <v>312</v>
      </c>
      <c r="D28" s="70">
        <v>483</v>
      </c>
      <c r="E28" s="70">
        <v>611</v>
      </c>
      <c r="F28" s="70">
        <v>1334</v>
      </c>
      <c r="G28" s="70">
        <v>793</v>
      </c>
      <c r="H28" s="70">
        <v>0</v>
      </c>
      <c r="I28" s="70">
        <v>211</v>
      </c>
      <c r="J28" s="40">
        <v>265</v>
      </c>
      <c r="K28" s="40">
        <v>136</v>
      </c>
      <c r="L28" s="40">
        <v>120</v>
      </c>
      <c r="M28" s="40">
        <v>105</v>
      </c>
      <c r="N28" s="40">
        <v>79</v>
      </c>
      <c r="O28" s="175">
        <f>'2022_9bis_Mois-Maand'!O27</f>
        <v>45</v>
      </c>
      <c r="P28" s="10"/>
      <c r="Q28" s="60" t="s">
        <v>645</v>
      </c>
      <c r="R28" s="61" t="s">
        <v>645</v>
      </c>
      <c r="S28" s="62" t="s">
        <v>645</v>
      </c>
    </row>
    <row r="29" spans="1:19" ht="15" customHeight="1" x14ac:dyDescent="0.2">
      <c r="A29" s="115" t="s">
        <v>399</v>
      </c>
      <c r="B29" s="95" t="s">
        <v>403</v>
      </c>
      <c r="C29" s="96">
        <v>88</v>
      </c>
      <c r="D29" s="70">
        <v>230</v>
      </c>
      <c r="E29" s="70">
        <v>280</v>
      </c>
      <c r="F29" s="70">
        <v>565</v>
      </c>
      <c r="G29" s="70">
        <v>365</v>
      </c>
      <c r="H29" s="70">
        <v>182</v>
      </c>
      <c r="I29" s="70">
        <v>178</v>
      </c>
      <c r="J29" s="40">
        <v>191</v>
      </c>
      <c r="K29" s="40">
        <v>49</v>
      </c>
      <c r="L29" s="40">
        <v>45</v>
      </c>
      <c r="M29" s="40">
        <v>79</v>
      </c>
      <c r="N29" s="40">
        <v>57</v>
      </c>
      <c r="O29" s="175">
        <f>'2022_9bis_Mois-Maand'!O28</f>
        <v>40</v>
      </c>
      <c r="P29" s="10"/>
      <c r="Q29" s="60" t="s">
        <v>400</v>
      </c>
      <c r="R29" s="61" t="s">
        <v>401</v>
      </c>
      <c r="S29" s="62" t="s">
        <v>402</v>
      </c>
    </row>
    <row r="30" spans="1:19" ht="15" customHeight="1" thickBot="1" x14ac:dyDescent="0.25">
      <c r="A30" s="98" t="s">
        <v>615</v>
      </c>
      <c r="B30" s="99" t="s">
        <v>616</v>
      </c>
      <c r="C30" s="100">
        <v>97</v>
      </c>
      <c r="D30" s="101">
        <v>198</v>
      </c>
      <c r="E30" s="101">
        <v>285</v>
      </c>
      <c r="F30" s="101">
        <v>230</v>
      </c>
      <c r="G30" s="101">
        <v>90</v>
      </c>
      <c r="H30" s="101">
        <v>18</v>
      </c>
      <c r="I30" s="101">
        <v>67</v>
      </c>
      <c r="J30" s="102">
        <v>74</v>
      </c>
      <c r="K30" s="102">
        <v>24</v>
      </c>
      <c r="L30" s="102">
        <v>28</v>
      </c>
      <c r="M30" s="102">
        <v>50</v>
      </c>
      <c r="N30" s="102">
        <v>21</v>
      </c>
      <c r="O30" s="176">
        <f>'2022_9bis_Mois-Maand'!O29</f>
        <v>2</v>
      </c>
      <c r="P30" s="10"/>
      <c r="Q30" s="60" t="s">
        <v>702</v>
      </c>
      <c r="R30" s="61" t="s">
        <v>615</v>
      </c>
      <c r="S30" s="62" t="s">
        <v>615</v>
      </c>
    </row>
    <row r="31" spans="1:19" ht="15" customHeight="1" thickBot="1" x14ac:dyDescent="0.25">
      <c r="A31" s="84" t="s">
        <v>683</v>
      </c>
      <c r="B31" s="85" t="s">
        <v>673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77"/>
      <c r="P31" s="10"/>
      <c r="Q31" s="60"/>
      <c r="R31" s="61"/>
      <c r="S31" s="62"/>
    </row>
    <row r="32" spans="1:19" ht="15" customHeight="1" x14ac:dyDescent="0.2">
      <c r="A32" s="116" t="s">
        <v>10</v>
      </c>
      <c r="B32" s="117" t="s">
        <v>12</v>
      </c>
      <c r="C32" s="90">
        <v>0</v>
      </c>
      <c r="D32" s="91">
        <v>0</v>
      </c>
      <c r="E32" s="91">
        <v>0</v>
      </c>
      <c r="F32" s="91">
        <v>0</v>
      </c>
      <c r="G32" s="91">
        <v>0</v>
      </c>
      <c r="H32" s="91">
        <v>1</v>
      </c>
      <c r="I32" s="91">
        <v>0</v>
      </c>
      <c r="J32" s="92">
        <v>0</v>
      </c>
      <c r="K32" s="92">
        <v>1</v>
      </c>
      <c r="L32" s="92">
        <v>0</v>
      </c>
      <c r="M32" s="92">
        <v>0</v>
      </c>
      <c r="N32" s="92">
        <v>0</v>
      </c>
      <c r="O32" s="174">
        <f>'2022_9bis_Mois-Maand'!O31</f>
        <v>0</v>
      </c>
      <c r="P32" s="10"/>
      <c r="Q32" s="60" t="s">
        <v>11</v>
      </c>
      <c r="R32" s="61" t="s">
        <v>11</v>
      </c>
      <c r="S32" s="62" t="s">
        <v>11</v>
      </c>
    </row>
    <row r="33" spans="1:19" ht="15" customHeight="1" x14ac:dyDescent="0.2">
      <c r="A33" s="94" t="s">
        <v>764</v>
      </c>
      <c r="B33" s="95" t="s">
        <v>627</v>
      </c>
      <c r="C33" s="96">
        <v>0</v>
      </c>
      <c r="D33" s="70">
        <v>0</v>
      </c>
      <c r="E33" s="70">
        <v>0</v>
      </c>
      <c r="F33" s="70">
        <v>0</v>
      </c>
      <c r="G33" s="70">
        <v>0</v>
      </c>
      <c r="H33" s="70">
        <v>3</v>
      </c>
      <c r="I33" s="7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75">
        <f>'2022_9bis_Mois-Maand'!O32</f>
        <v>0</v>
      </c>
      <c r="P33" s="10"/>
      <c r="Q33" s="60" t="s">
        <v>727</v>
      </c>
      <c r="R33" s="61" t="s">
        <v>626</v>
      </c>
      <c r="S33" s="62" t="s">
        <v>728</v>
      </c>
    </row>
    <row r="34" spans="1:19" ht="15" customHeight="1" x14ac:dyDescent="0.2">
      <c r="A34" s="94" t="s">
        <v>383</v>
      </c>
      <c r="B34" s="95" t="s">
        <v>384</v>
      </c>
      <c r="C34" s="96">
        <v>0</v>
      </c>
      <c r="D34" s="70">
        <v>1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40">
        <v>0</v>
      </c>
      <c r="K34" s="40">
        <v>1</v>
      </c>
      <c r="L34" s="40">
        <v>3</v>
      </c>
      <c r="M34" s="40">
        <v>0</v>
      </c>
      <c r="N34" s="40">
        <v>0</v>
      </c>
      <c r="O34" s="175">
        <f>'2022_9bis_Mois-Maand'!O33</f>
        <v>0</v>
      </c>
      <c r="P34" s="10"/>
      <c r="Q34" s="60" t="s">
        <v>383</v>
      </c>
      <c r="R34" s="61" t="s">
        <v>383</v>
      </c>
      <c r="S34" s="62" t="s">
        <v>383</v>
      </c>
    </row>
    <row r="35" spans="1:19" ht="15" customHeight="1" x14ac:dyDescent="0.2">
      <c r="A35" s="118" t="s">
        <v>765</v>
      </c>
      <c r="B35" s="119" t="s">
        <v>531</v>
      </c>
      <c r="C35" s="96">
        <v>0</v>
      </c>
      <c r="D35" s="70">
        <v>0</v>
      </c>
      <c r="E35" s="70">
        <v>0</v>
      </c>
      <c r="F35" s="70">
        <v>0</v>
      </c>
      <c r="G35" s="70">
        <v>0</v>
      </c>
      <c r="H35" s="70">
        <v>1</v>
      </c>
      <c r="I35" s="70">
        <v>0</v>
      </c>
      <c r="J35" s="40">
        <v>0</v>
      </c>
      <c r="K35" s="40">
        <v>0</v>
      </c>
      <c r="L35" s="40">
        <v>0</v>
      </c>
      <c r="M35" s="40">
        <v>1</v>
      </c>
      <c r="N35" s="40">
        <v>0</v>
      </c>
      <c r="O35" s="175">
        <f>'2022_9bis_Mois-Maand'!O34</f>
        <v>0</v>
      </c>
      <c r="P35" s="10"/>
      <c r="Q35" s="60" t="s">
        <v>530</v>
      </c>
      <c r="R35" s="61" t="s">
        <v>530</v>
      </c>
      <c r="S35" s="62" t="s">
        <v>530</v>
      </c>
    </row>
    <row r="36" spans="1:19" ht="15" customHeight="1" x14ac:dyDescent="0.2">
      <c r="A36" s="94" t="s">
        <v>601</v>
      </c>
      <c r="B36" s="95" t="s">
        <v>605</v>
      </c>
      <c r="C36" s="96">
        <v>204</v>
      </c>
      <c r="D36" s="70">
        <v>593</v>
      </c>
      <c r="E36" s="70">
        <v>568</v>
      </c>
      <c r="F36" s="70">
        <v>511</v>
      </c>
      <c r="G36" s="70">
        <v>324</v>
      </c>
      <c r="H36" s="70">
        <v>59</v>
      </c>
      <c r="I36" s="70">
        <v>109</v>
      </c>
      <c r="J36" s="40">
        <v>123</v>
      </c>
      <c r="K36" s="40">
        <v>37</v>
      </c>
      <c r="L36" s="40">
        <v>45</v>
      </c>
      <c r="M36" s="40">
        <v>80</v>
      </c>
      <c r="N36" s="40">
        <v>53</v>
      </c>
      <c r="O36" s="175">
        <f>'2022_9bis_Mois-Maand'!O35</f>
        <v>51</v>
      </c>
      <c r="P36" s="10"/>
      <c r="Q36" s="60" t="s">
        <v>602</v>
      </c>
      <c r="R36" s="61" t="s">
        <v>603</v>
      </c>
      <c r="S36" s="62" t="s">
        <v>604</v>
      </c>
    </row>
    <row r="37" spans="1:19" ht="15" customHeight="1" x14ac:dyDescent="0.2">
      <c r="A37" s="112" t="s">
        <v>713</v>
      </c>
      <c r="B37" s="95" t="s">
        <v>228</v>
      </c>
      <c r="C37" s="120" t="s">
        <v>705</v>
      </c>
      <c r="D37" s="41" t="s">
        <v>705</v>
      </c>
      <c r="E37" s="41" t="s">
        <v>705</v>
      </c>
      <c r="F37" s="41" t="s">
        <v>705</v>
      </c>
      <c r="G37" s="41" t="s">
        <v>705</v>
      </c>
      <c r="H37" s="41" t="s">
        <v>705</v>
      </c>
      <c r="I37" s="41" t="s">
        <v>705</v>
      </c>
      <c r="J37" s="41" t="s">
        <v>705</v>
      </c>
      <c r="K37" s="41" t="s">
        <v>705</v>
      </c>
      <c r="L37" s="41" t="s">
        <v>705</v>
      </c>
      <c r="M37" s="42">
        <v>0</v>
      </c>
      <c r="N37" s="42">
        <v>1</v>
      </c>
      <c r="O37" s="179">
        <f>'2022_9bis_Mois-Maand'!O36</f>
        <v>0</v>
      </c>
      <c r="P37" s="10"/>
      <c r="Q37" s="65" t="s">
        <v>719</v>
      </c>
      <c r="R37" s="43" t="s">
        <v>720</v>
      </c>
      <c r="S37" s="66" t="s">
        <v>721</v>
      </c>
    </row>
    <row r="38" spans="1:19" ht="15" customHeight="1" thickBot="1" x14ac:dyDescent="0.25">
      <c r="A38" s="122" t="s">
        <v>766</v>
      </c>
      <c r="B38" s="123" t="s">
        <v>694</v>
      </c>
      <c r="C38" s="100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76">
        <f>'2022_9bis_Mois-Maand'!O37</f>
        <v>0</v>
      </c>
      <c r="P38" s="10"/>
      <c r="Q38" s="60" t="s">
        <v>729</v>
      </c>
      <c r="R38" s="61" t="s">
        <v>643</v>
      </c>
      <c r="S38" s="62" t="s">
        <v>730</v>
      </c>
    </row>
    <row r="39" spans="1:19" ht="15" customHeight="1" thickBot="1" x14ac:dyDescent="0.25">
      <c r="A39" s="84" t="s">
        <v>684</v>
      </c>
      <c r="B39" s="85" t="s">
        <v>674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77"/>
      <c r="P39" s="10"/>
      <c r="Q39" s="60"/>
      <c r="R39" s="61"/>
      <c r="S39" s="62"/>
    </row>
    <row r="40" spans="1:19" ht="15" customHeight="1" x14ac:dyDescent="0.2">
      <c r="A40" s="116" t="s">
        <v>178</v>
      </c>
      <c r="B40" s="117" t="s">
        <v>182</v>
      </c>
      <c r="C40" s="90">
        <v>196</v>
      </c>
      <c r="D40" s="91">
        <v>514</v>
      </c>
      <c r="E40" s="91">
        <v>447</v>
      </c>
      <c r="F40" s="91">
        <v>353</v>
      </c>
      <c r="G40" s="91">
        <v>120</v>
      </c>
      <c r="H40" s="91">
        <v>167</v>
      </c>
      <c r="I40" s="91">
        <v>97</v>
      </c>
      <c r="J40" s="92">
        <v>155</v>
      </c>
      <c r="K40" s="92">
        <v>82</v>
      </c>
      <c r="L40" s="92">
        <v>58</v>
      </c>
      <c r="M40" s="92">
        <v>56</v>
      </c>
      <c r="N40" s="92">
        <v>79</v>
      </c>
      <c r="O40" s="174">
        <f>'2022_9bis_Mois-Maand'!O39</f>
        <v>150</v>
      </c>
      <c r="P40" s="10"/>
      <c r="Q40" s="60" t="s">
        <v>179</v>
      </c>
      <c r="R40" s="61" t="s">
        <v>180</v>
      </c>
      <c r="S40" s="62" t="s">
        <v>181</v>
      </c>
    </row>
    <row r="41" spans="1:19" ht="15" customHeight="1" x14ac:dyDescent="0.2">
      <c r="A41" s="94" t="s">
        <v>3</v>
      </c>
      <c r="B41" s="95" t="s">
        <v>4</v>
      </c>
      <c r="C41" s="96">
        <v>145</v>
      </c>
      <c r="D41" s="70">
        <v>112</v>
      </c>
      <c r="E41" s="70">
        <v>114</v>
      </c>
      <c r="F41" s="70">
        <v>118</v>
      </c>
      <c r="G41" s="70">
        <v>87</v>
      </c>
      <c r="H41" s="70">
        <v>82</v>
      </c>
      <c r="I41" s="70">
        <v>24</v>
      </c>
      <c r="J41" s="40">
        <v>79</v>
      </c>
      <c r="K41" s="40">
        <v>15</v>
      </c>
      <c r="L41" s="40">
        <v>14</v>
      </c>
      <c r="M41" s="40">
        <v>25</v>
      </c>
      <c r="N41" s="40">
        <v>25</v>
      </c>
      <c r="O41" s="175">
        <f>'2022_9bis_Mois-Maand'!O40</f>
        <v>24</v>
      </c>
      <c r="P41" s="10"/>
      <c r="Q41" s="60" t="s">
        <v>3</v>
      </c>
      <c r="R41" s="61" t="s">
        <v>3</v>
      </c>
      <c r="S41" s="62" t="s">
        <v>3</v>
      </c>
    </row>
    <row r="42" spans="1:19" ht="15" customHeight="1" x14ac:dyDescent="0.2">
      <c r="A42" s="94" t="s">
        <v>54</v>
      </c>
      <c r="B42" s="95" t="s">
        <v>56</v>
      </c>
      <c r="C42" s="96">
        <v>10</v>
      </c>
      <c r="D42" s="70">
        <v>14</v>
      </c>
      <c r="E42" s="70">
        <v>17</v>
      </c>
      <c r="F42" s="70">
        <v>26</v>
      </c>
      <c r="G42" s="70">
        <v>17</v>
      </c>
      <c r="H42" s="70">
        <v>20</v>
      </c>
      <c r="I42" s="70">
        <v>14</v>
      </c>
      <c r="J42" s="40">
        <v>31</v>
      </c>
      <c r="K42" s="40">
        <v>9</v>
      </c>
      <c r="L42" s="40">
        <v>6</v>
      </c>
      <c r="M42" s="40">
        <v>4</v>
      </c>
      <c r="N42" s="40">
        <v>3</v>
      </c>
      <c r="O42" s="175">
        <f>'2022_9bis_Mois-Maand'!O41</f>
        <v>12</v>
      </c>
      <c r="P42" s="10"/>
      <c r="Q42" s="60" t="s">
        <v>55</v>
      </c>
      <c r="R42" s="61" t="s">
        <v>55</v>
      </c>
      <c r="S42" s="62" t="s">
        <v>55</v>
      </c>
    </row>
    <row r="43" spans="1:19" ht="15" customHeight="1" x14ac:dyDescent="0.2">
      <c r="A43" s="118" t="s">
        <v>100</v>
      </c>
      <c r="B43" s="119" t="s">
        <v>102</v>
      </c>
      <c r="C43" s="96">
        <v>0</v>
      </c>
      <c r="D43" s="70">
        <v>0</v>
      </c>
      <c r="E43" s="70">
        <v>0</v>
      </c>
      <c r="F43" s="70">
        <v>2</v>
      </c>
      <c r="G43" s="70">
        <v>0</v>
      </c>
      <c r="H43" s="70">
        <v>0</v>
      </c>
      <c r="I43" s="70">
        <v>0</v>
      </c>
      <c r="J43" s="40">
        <v>0</v>
      </c>
      <c r="K43" s="40">
        <v>0</v>
      </c>
      <c r="L43" s="40">
        <v>1</v>
      </c>
      <c r="M43" s="40">
        <v>0</v>
      </c>
      <c r="N43" s="40">
        <v>0</v>
      </c>
      <c r="O43" s="175">
        <f>'2022_9bis_Mois-Maand'!O42</f>
        <v>0</v>
      </c>
      <c r="P43" s="10"/>
      <c r="Q43" s="60" t="s">
        <v>100</v>
      </c>
      <c r="R43" s="61" t="s">
        <v>101</v>
      </c>
      <c r="S43" s="62" t="s">
        <v>100</v>
      </c>
    </row>
    <row r="44" spans="1:19" ht="15" customHeight="1" x14ac:dyDescent="0.2">
      <c r="A44" s="118" t="s">
        <v>57</v>
      </c>
      <c r="B44" s="119" t="s">
        <v>58</v>
      </c>
      <c r="C44" s="96">
        <v>3</v>
      </c>
      <c r="D44" s="70">
        <v>18</v>
      </c>
      <c r="E44" s="70">
        <v>33</v>
      </c>
      <c r="F44" s="70">
        <v>23</v>
      </c>
      <c r="G44" s="70">
        <v>25</v>
      </c>
      <c r="H44" s="70">
        <v>15</v>
      </c>
      <c r="I44" s="70">
        <v>13</v>
      </c>
      <c r="J44" s="40">
        <v>28</v>
      </c>
      <c r="K44" s="40">
        <v>9</v>
      </c>
      <c r="L44" s="40">
        <v>10</v>
      </c>
      <c r="M44" s="40">
        <v>13</v>
      </c>
      <c r="N44" s="40">
        <v>8</v>
      </c>
      <c r="O44" s="175">
        <f>'2022_9bis_Mois-Maand'!O43</f>
        <v>5</v>
      </c>
      <c r="P44" s="10"/>
      <c r="Q44" s="60" t="s">
        <v>57</v>
      </c>
      <c r="R44" s="61" t="s">
        <v>57</v>
      </c>
      <c r="S44" s="62" t="s">
        <v>57</v>
      </c>
    </row>
    <row r="45" spans="1:19" ht="15" customHeight="1" x14ac:dyDescent="0.2">
      <c r="A45" s="118" t="s">
        <v>47</v>
      </c>
      <c r="B45" s="119" t="s">
        <v>48</v>
      </c>
      <c r="C45" s="96">
        <v>11</v>
      </c>
      <c r="D45" s="70">
        <v>13</v>
      </c>
      <c r="E45" s="70">
        <v>22</v>
      </c>
      <c r="F45" s="70">
        <v>29</v>
      </c>
      <c r="G45" s="70">
        <v>11</v>
      </c>
      <c r="H45" s="70">
        <v>19</v>
      </c>
      <c r="I45" s="70">
        <v>7</v>
      </c>
      <c r="J45" s="40">
        <v>3</v>
      </c>
      <c r="K45" s="40">
        <v>3</v>
      </c>
      <c r="L45" s="40">
        <v>1</v>
      </c>
      <c r="M45" s="40">
        <v>1</v>
      </c>
      <c r="N45" s="40">
        <v>4</v>
      </c>
      <c r="O45" s="175">
        <f>'2022_9bis_Mois-Maand'!O44</f>
        <v>2</v>
      </c>
      <c r="P45" s="10"/>
      <c r="Q45" s="60" t="s">
        <v>47</v>
      </c>
      <c r="R45" s="61" t="s">
        <v>47</v>
      </c>
      <c r="S45" s="62" t="s">
        <v>47</v>
      </c>
    </row>
    <row r="46" spans="1:19" ht="15" customHeight="1" x14ac:dyDescent="0.2">
      <c r="A46" s="94" t="s">
        <v>122</v>
      </c>
      <c r="B46" s="95" t="s">
        <v>126</v>
      </c>
      <c r="C46" s="96">
        <v>141</v>
      </c>
      <c r="D46" s="70">
        <v>201</v>
      </c>
      <c r="E46" s="70">
        <v>208</v>
      </c>
      <c r="F46" s="70">
        <v>271</v>
      </c>
      <c r="G46" s="70">
        <v>117</v>
      </c>
      <c r="H46" s="70">
        <v>101</v>
      </c>
      <c r="I46" s="70">
        <v>90</v>
      </c>
      <c r="J46" s="40">
        <v>114</v>
      </c>
      <c r="K46" s="40">
        <v>59</v>
      </c>
      <c r="L46" s="40">
        <v>44</v>
      </c>
      <c r="M46" s="40">
        <v>71</v>
      </c>
      <c r="N46" s="40">
        <v>55</v>
      </c>
      <c r="O46" s="175">
        <f>'2022_9bis_Mois-Maand'!O45</f>
        <v>54</v>
      </c>
      <c r="P46" s="10"/>
      <c r="Q46" s="60" t="s">
        <v>123</v>
      </c>
      <c r="R46" s="61" t="s">
        <v>124</v>
      </c>
      <c r="S46" s="62" t="s">
        <v>125</v>
      </c>
    </row>
    <row r="47" spans="1:19" ht="15" customHeight="1" x14ac:dyDescent="0.2">
      <c r="A47" s="94" t="s">
        <v>767</v>
      </c>
      <c r="B47" s="95" t="s">
        <v>146</v>
      </c>
      <c r="C47" s="96">
        <v>6</v>
      </c>
      <c r="D47" s="70">
        <v>14</v>
      </c>
      <c r="E47" s="70">
        <v>5</v>
      </c>
      <c r="F47" s="70">
        <v>4</v>
      </c>
      <c r="G47" s="70">
        <v>2</v>
      </c>
      <c r="H47" s="70">
        <v>2</v>
      </c>
      <c r="I47" s="70">
        <v>2</v>
      </c>
      <c r="J47" s="40">
        <v>2</v>
      </c>
      <c r="K47" s="40">
        <v>0</v>
      </c>
      <c r="L47" s="40">
        <v>0</v>
      </c>
      <c r="M47" s="40">
        <v>1</v>
      </c>
      <c r="N47" s="40">
        <v>0</v>
      </c>
      <c r="O47" s="175">
        <f>'2022_9bis_Mois-Maand'!O46</f>
        <v>0</v>
      </c>
      <c r="P47" s="10"/>
      <c r="Q47" s="60" t="s">
        <v>143</v>
      </c>
      <c r="R47" s="61" t="s">
        <v>144</v>
      </c>
      <c r="S47" s="62" t="s">
        <v>145</v>
      </c>
    </row>
    <row r="48" spans="1:19" ht="15" customHeight="1" x14ac:dyDescent="0.2">
      <c r="A48" s="94" t="s">
        <v>768</v>
      </c>
      <c r="B48" s="95" t="s">
        <v>104</v>
      </c>
      <c r="C48" s="96">
        <v>0</v>
      </c>
      <c r="D48" s="70">
        <v>0</v>
      </c>
      <c r="E48" s="70">
        <v>3</v>
      </c>
      <c r="F48" s="70">
        <v>3</v>
      </c>
      <c r="G48" s="70">
        <v>3</v>
      </c>
      <c r="H48" s="70">
        <v>0</v>
      </c>
      <c r="I48" s="7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0</v>
      </c>
      <c r="O48" s="175">
        <f>'2022_9bis_Mois-Maand'!O47</f>
        <v>0</v>
      </c>
      <c r="P48" s="10"/>
      <c r="Q48" s="60" t="s">
        <v>731</v>
      </c>
      <c r="R48" s="61" t="s">
        <v>103</v>
      </c>
      <c r="S48" s="62" t="s">
        <v>732</v>
      </c>
    </row>
    <row r="49" spans="1:19" ht="15" customHeight="1" x14ac:dyDescent="0.2">
      <c r="A49" s="94" t="s">
        <v>571</v>
      </c>
      <c r="B49" s="95" t="s">
        <v>575</v>
      </c>
      <c r="C49" s="96">
        <v>1</v>
      </c>
      <c r="D49" s="70">
        <v>2</v>
      </c>
      <c r="E49" s="70">
        <v>2</v>
      </c>
      <c r="F49" s="70">
        <v>4</v>
      </c>
      <c r="G49" s="70">
        <v>2</v>
      </c>
      <c r="H49" s="70">
        <v>8</v>
      </c>
      <c r="I49" s="70">
        <v>2</v>
      </c>
      <c r="J49" s="40">
        <v>1</v>
      </c>
      <c r="K49" s="40">
        <v>1</v>
      </c>
      <c r="L49" s="40">
        <v>0</v>
      </c>
      <c r="M49" s="40">
        <v>0</v>
      </c>
      <c r="N49" s="40">
        <v>0</v>
      </c>
      <c r="O49" s="175">
        <f>'2022_9bis_Mois-Maand'!O48</f>
        <v>2</v>
      </c>
      <c r="P49" s="10"/>
      <c r="Q49" s="60" t="s">
        <v>572</v>
      </c>
      <c r="R49" s="61" t="s">
        <v>573</v>
      </c>
      <c r="S49" s="62" t="s">
        <v>574</v>
      </c>
    </row>
    <row r="50" spans="1:19" ht="15" customHeight="1" x14ac:dyDescent="0.2">
      <c r="A50" s="94" t="s">
        <v>138</v>
      </c>
      <c r="B50" s="95" t="s">
        <v>142</v>
      </c>
      <c r="C50" s="96">
        <v>4</v>
      </c>
      <c r="D50" s="70">
        <v>0</v>
      </c>
      <c r="E50" s="70">
        <v>0</v>
      </c>
      <c r="F50" s="70">
        <v>1</v>
      </c>
      <c r="G50" s="70">
        <v>1</v>
      </c>
      <c r="H50" s="70">
        <v>0</v>
      </c>
      <c r="I50" s="7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175">
        <f>'2022_9bis_Mois-Maand'!O49</f>
        <v>0</v>
      </c>
      <c r="P50" s="10"/>
      <c r="Q50" s="60" t="s">
        <v>139</v>
      </c>
      <c r="R50" s="61" t="s">
        <v>140</v>
      </c>
      <c r="S50" s="62" t="s">
        <v>141</v>
      </c>
    </row>
    <row r="51" spans="1:19" ht="15" customHeight="1" x14ac:dyDescent="0.2">
      <c r="A51" s="94" t="s">
        <v>733</v>
      </c>
      <c r="B51" s="95" t="s">
        <v>130</v>
      </c>
      <c r="C51" s="96">
        <v>8</v>
      </c>
      <c r="D51" s="70">
        <v>21</v>
      </c>
      <c r="E51" s="70">
        <v>21</v>
      </c>
      <c r="F51" s="70">
        <v>25</v>
      </c>
      <c r="G51" s="70">
        <v>14</v>
      </c>
      <c r="H51" s="70">
        <v>13</v>
      </c>
      <c r="I51" s="70">
        <v>12</v>
      </c>
      <c r="J51" s="40">
        <v>7</v>
      </c>
      <c r="K51" s="40">
        <v>16</v>
      </c>
      <c r="L51" s="40">
        <v>4</v>
      </c>
      <c r="M51" s="40">
        <v>9</v>
      </c>
      <c r="N51" s="40">
        <v>5</v>
      </c>
      <c r="O51" s="175">
        <f>'2022_9bis_Mois-Maand'!O50</f>
        <v>2</v>
      </c>
      <c r="P51" s="10"/>
      <c r="Q51" s="60" t="s">
        <v>733</v>
      </c>
      <c r="R51" s="61" t="s">
        <v>129</v>
      </c>
      <c r="S51" s="62" t="s">
        <v>733</v>
      </c>
    </row>
    <row r="52" spans="1:19" ht="15" customHeight="1" x14ac:dyDescent="0.2">
      <c r="A52" s="94" t="s">
        <v>769</v>
      </c>
      <c r="B52" s="95" t="s">
        <v>128</v>
      </c>
      <c r="C52" s="96">
        <v>431</v>
      </c>
      <c r="D52" s="70">
        <v>562</v>
      </c>
      <c r="E52" s="70">
        <v>533</v>
      </c>
      <c r="F52" s="70">
        <v>691</v>
      </c>
      <c r="G52" s="70">
        <v>387</v>
      </c>
      <c r="H52" s="70">
        <v>370</v>
      </c>
      <c r="I52" s="70">
        <v>335</v>
      </c>
      <c r="J52" s="40">
        <v>503</v>
      </c>
      <c r="K52" s="40">
        <v>173</v>
      </c>
      <c r="L52" s="40">
        <v>136</v>
      </c>
      <c r="M52" s="40">
        <v>160</v>
      </c>
      <c r="N52" s="40">
        <v>99</v>
      </c>
      <c r="O52" s="175">
        <f>'2022_9bis_Mois-Maand'!O51</f>
        <v>120</v>
      </c>
      <c r="P52" s="10"/>
      <c r="Q52" s="60" t="s">
        <v>734</v>
      </c>
      <c r="R52" s="61" t="s">
        <v>127</v>
      </c>
      <c r="S52" s="62" t="s">
        <v>734</v>
      </c>
    </row>
    <row r="53" spans="1:19" ht="15" customHeight="1" x14ac:dyDescent="0.2">
      <c r="A53" s="94" t="s">
        <v>118</v>
      </c>
      <c r="B53" s="95" t="s">
        <v>121</v>
      </c>
      <c r="C53" s="96">
        <v>35</v>
      </c>
      <c r="D53" s="70">
        <v>34</v>
      </c>
      <c r="E53" s="70">
        <v>51</v>
      </c>
      <c r="F53" s="70">
        <v>86</v>
      </c>
      <c r="G53" s="70">
        <v>24</v>
      </c>
      <c r="H53" s="70">
        <v>31</v>
      </c>
      <c r="I53" s="70">
        <v>23</v>
      </c>
      <c r="J53" s="40">
        <v>48</v>
      </c>
      <c r="K53" s="40">
        <v>19</v>
      </c>
      <c r="L53" s="40">
        <v>14</v>
      </c>
      <c r="M53" s="40">
        <v>17</v>
      </c>
      <c r="N53" s="40">
        <v>6</v>
      </c>
      <c r="O53" s="175">
        <f>'2022_9bis_Mois-Maand'!O52</f>
        <v>12</v>
      </c>
      <c r="P53" s="10"/>
      <c r="Q53" s="60" t="s">
        <v>119</v>
      </c>
      <c r="R53" s="61" t="s">
        <v>118</v>
      </c>
      <c r="S53" s="62" t="s">
        <v>120</v>
      </c>
    </row>
    <row r="54" spans="1:19" ht="15" customHeight="1" x14ac:dyDescent="0.2">
      <c r="A54" s="118" t="s">
        <v>163</v>
      </c>
      <c r="B54" s="119" t="s">
        <v>165</v>
      </c>
      <c r="C54" s="96">
        <v>6</v>
      </c>
      <c r="D54" s="70">
        <v>7</v>
      </c>
      <c r="E54" s="70">
        <v>4</v>
      </c>
      <c r="F54" s="70">
        <v>10</v>
      </c>
      <c r="G54" s="70">
        <v>6</v>
      </c>
      <c r="H54" s="70">
        <v>6</v>
      </c>
      <c r="I54" s="70">
        <v>2</v>
      </c>
      <c r="J54" s="40">
        <v>3</v>
      </c>
      <c r="K54" s="40">
        <v>1</v>
      </c>
      <c r="L54" s="40">
        <v>0</v>
      </c>
      <c r="M54" s="40">
        <v>0</v>
      </c>
      <c r="N54" s="40">
        <v>1</v>
      </c>
      <c r="O54" s="175">
        <f>'2022_9bis_Mois-Maand'!O53</f>
        <v>3</v>
      </c>
      <c r="P54" s="10"/>
      <c r="Q54" s="60" t="s">
        <v>163</v>
      </c>
      <c r="R54" s="61" t="s">
        <v>164</v>
      </c>
      <c r="S54" s="62" t="s">
        <v>163</v>
      </c>
    </row>
    <row r="55" spans="1:19" ht="15" customHeight="1" x14ac:dyDescent="0.2">
      <c r="A55" s="118" t="s">
        <v>186</v>
      </c>
      <c r="B55" s="119" t="s">
        <v>189</v>
      </c>
      <c r="C55" s="96">
        <v>65</v>
      </c>
      <c r="D55" s="70">
        <v>130</v>
      </c>
      <c r="E55" s="70">
        <v>95</v>
      </c>
      <c r="F55" s="70">
        <v>69</v>
      </c>
      <c r="G55" s="70">
        <v>24</v>
      </c>
      <c r="H55" s="70">
        <v>43</v>
      </c>
      <c r="I55" s="70">
        <v>23</v>
      </c>
      <c r="J55" s="40">
        <v>12</v>
      </c>
      <c r="K55" s="40">
        <v>9</v>
      </c>
      <c r="L55" s="40">
        <v>11</v>
      </c>
      <c r="M55" s="40">
        <v>21</v>
      </c>
      <c r="N55" s="40">
        <v>26</v>
      </c>
      <c r="O55" s="175">
        <f>'2022_9bis_Mois-Maand'!O54</f>
        <v>24</v>
      </c>
      <c r="P55" s="10"/>
      <c r="Q55" s="60" t="s">
        <v>186</v>
      </c>
      <c r="R55" s="61" t="s">
        <v>187</v>
      </c>
      <c r="S55" s="62" t="s">
        <v>188</v>
      </c>
    </row>
    <row r="56" spans="1:19" ht="15" customHeight="1" x14ac:dyDescent="0.2">
      <c r="A56" s="94" t="s">
        <v>245</v>
      </c>
      <c r="B56" s="95" t="s">
        <v>249</v>
      </c>
      <c r="C56" s="96">
        <v>0</v>
      </c>
      <c r="D56" s="70">
        <v>1</v>
      </c>
      <c r="E56" s="70">
        <v>2</v>
      </c>
      <c r="F56" s="70">
        <v>1</v>
      </c>
      <c r="G56" s="70">
        <v>0</v>
      </c>
      <c r="H56" s="70">
        <v>0</v>
      </c>
      <c r="I56" s="70">
        <v>1</v>
      </c>
      <c r="J56" s="40">
        <v>1</v>
      </c>
      <c r="K56" s="40">
        <v>1</v>
      </c>
      <c r="L56" s="40">
        <v>1</v>
      </c>
      <c r="M56" s="40">
        <v>0</v>
      </c>
      <c r="N56" s="40">
        <v>0</v>
      </c>
      <c r="O56" s="175">
        <f>'2022_9bis_Mois-Maand'!O55</f>
        <v>0</v>
      </c>
      <c r="P56" s="10"/>
      <c r="Q56" s="60" t="s">
        <v>246</v>
      </c>
      <c r="R56" s="61" t="s">
        <v>247</v>
      </c>
      <c r="S56" s="62" t="s">
        <v>248</v>
      </c>
    </row>
    <row r="57" spans="1:19" ht="15" customHeight="1" x14ac:dyDescent="0.2">
      <c r="A57" s="94" t="s">
        <v>190</v>
      </c>
      <c r="B57" s="95" t="s">
        <v>192</v>
      </c>
      <c r="C57" s="96">
        <v>2</v>
      </c>
      <c r="D57" s="70">
        <v>1</v>
      </c>
      <c r="E57" s="70">
        <v>3</v>
      </c>
      <c r="F57" s="70">
        <v>6</v>
      </c>
      <c r="G57" s="70">
        <v>2</v>
      </c>
      <c r="H57" s="70">
        <v>1</v>
      </c>
      <c r="I57" s="70">
        <v>4</v>
      </c>
      <c r="J57" s="40">
        <v>0</v>
      </c>
      <c r="K57" s="40">
        <v>1</v>
      </c>
      <c r="L57" s="40">
        <v>0</v>
      </c>
      <c r="M57" s="40">
        <v>7</v>
      </c>
      <c r="N57" s="40">
        <v>3</v>
      </c>
      <c r="O57" s="175">
        <f>'2022_9bis_Mois-Maand'!O56</f>
        <v>4</v>
      </c>
      <c r="P57" s="10"/>
      <c r="Q57" s="60" t="s">
        <v>191</v>
      </c>
      <c r="R57" s="61" t="s">
        <v>191</v>
      </c>
      <c r="S57" s="62" t="s">
        <v>191</v>
      </c>
    </row>
    <row r="58" spans="1:19" ht="15" customHeight="1" x14ac:dyDescent="0.2">
      <c r="A58" s="94" t="s">
        <v>207</v>
      </c>
      <c r="B58" s="95" t="s">
        <v>211</v>
      </c>
      <c r="C58" s="96">
        <v>42</v>
      </c>
      <c r="D58" s="70">
        <v>16</v>
      </c>
      <c r="E58" s="70">
        <v>13</v>
      </c>
      <c r="F58" s="70">
        <v>21</v>
      </c>
      <c r="G58" s="70">
        <v>14</v>
      </c>
      <c r="H58" s="70">
        <v>10</v>
      </c>
      <c r="I58" s="70">
        <v>4</v>
      </c>
      <c r="J58" s="40">
        <v>7</v>
      </c>
      <c r="K58" s="40">
        <v>5</v>
      </c>
      <c r="L58" s="40">
        <v>1</v>
      </c>
      <c r="M58" s="40">
        <v>17</v>
      </c>
      <c r="N58" s="40">
        <v>3</v>
      </c>
      <c r="O58" s="175">
        <f>'2022_9bis_Mois-Maand'!O57</f>
        <v>7</v>
      </c>
      <c r="P58" s="10"/>
      <c r="Q58" s="60" t="s">
        <v>208</v>
      </c>
      <c r="R58" s="61" t="s">
        <v>209</v>
      </c>
      <c r="S58" s="62" t="s">
        <v>210</v>
      </c>
    </row>
    <row r="59" spans="1:19" ht="15" customHeight="1" x14ac:dyDescent="0.2">
      <c r="A59" s="118" t="s">
        <v>225</v>
      </c>
      <c r="B59" s="119" t="s">
        <v>227</v>
      </c>
      <c r="C59" s="96">
        <v>0</v>
      </c>
      <c r="D59" s="70">
        <v>8</v>
      </c>
      <c r="E59" s="70">
        <v>5</v>
      </c>
      <c r="F59" s="70">
        <v>3</v>
      </c>
      <c r="G59" s="70">
        <v>7</v>
      </c>
      <c r="H59" s="70">
        <v>1</v>
      </c>
      <c r="I59" s="70">
        <v>2</v>
      </c>
      <c r="J59" s="40">
        <v>5</v>
      </c>
      <c r="K59" s="40">
        <v>2</v>
      </c>
      <c r="L59" s="40">
        <v>6</v>
      </c>
      <c r="M59" s="40">
        <v>3</v>
      </c>
      <c r="N59" s="40">
        <v>3</v>
      </c>
      <c r="O59" s="175">
        <f>'2022_9bis_Mois-Maand'!O58</f>
        <v>1</v>
      </c>
      <c r="P59" s="10"/>
      <c r="Q59" s="60" t="s">
        <v>225</v>
      </c>
      <c r="R59" s="61" t="s">
        <v>226</v>
      </c>
      <c r="S59" s="62" t="s">
        <v>225</v>
      </c>
    </row>
    <row r="60" spans="1:19" ht="15" customHeight="1" x14ac:dyDescent="0.2">
      <c r="A60" s="118" t="s">
        <v>239</v>
      </c>
      <c r="B60" s="119" t="s">
        <v>241</v>
      </c>
      <c r="C60" s="96">
        <v>9</v>
      </c>
      <c r="D60" s="70">
        <v>16</v>
      </c>
      <c r="E60" s="70">
        <v>11</v>
      </c>
      <c r="F60" s="70">
        <v>12</v>
      </c>
      <c r="G60" s="70">
        <v>6</v>
      </c>
      <c r="H60" s="70">
        <v>5</v>
      </c>
      <c r="I60" s="70">
        <v>1</v>
      </c>
      <c r="J60" s="40">
        <v>2</v>
      </c>
      <c r="K60" s="40">
        <v>0</v>
      </c>
      <c r="L60" s="40">
        <v>2</v>
      </c>
      <c r="M60" s="40">
        <v>5</v>
      </c>
      <c r="N60" s="40">
        <v>0</v>
      </c>
      <c r="O60" s="175">
        <f>'2022_9bis_Mois-Maand'!O59</f>
        <v>8</v>
      </c>
      <c r="P60" s="10"/>
      <c r="Q60" s="60" t="s">
        <v>240</v>
      </c>
      <c r="R60" s="61" t="s">
        <v>240</v>
      </c>
      <c r="S60" s="62" t="s">
        <v>240</v>
      </c>
    </row>
    <row r="61" spans="1:19" ht="15" customHeight="1" x14ac:dyDescent="0.2">
      <c r="A61" s="94" t="s">
        <v>234</v>
      </c>
      <c r="B61" s="95" t="s">
        <v>235</v>
      </c>
      <c r="C61" s="96">
        <v>64</v>
      </c>
      <c r="D61" s="70">
        <v>198</v>
      </c>
      <c r="E61" s="70">
        <v>174</v>
      </c>
      <c r="F61" s="70">
        <v>140</v>
      </c>
      <c r="G61" s="70">
        <v>91</v>
      </c>
      <c r="H61" s="70">
        <v>35</v>
      </c>
      <c r="I61" s="70">
        <v>32</v>
      </c>
      <c r="J61" s="40">
        <v>53</v>
      </c>
      <c r="K61" s="40">
        <v>15</v>
      </c>
      <c r="L61" s="40">
        <v>17</v>
      </c>
      <c r="M61" s="40">
        <v>18</v>
      </c>
      <c r="N61" s="40">
        <v>20</v>
      </c>
      <c r="O61" s="175">
        <f>'2022_9bis_Mois-Maand'!O60</f>
        <v>24</v>
      </c>
      <c r="P61" s="10"/>
      <c r="Q61" s="60" t="s">
        <v>234</v>
      </c>
      <c r="R61" s="61" t="s">
        <v>234</v>
      </c>
      <c r="S61" s="62" t="s">
        <v>234</v>
      </c>
    </row>
    <row r="62" spans="1:19" ht="15" customHeight="1" x14ac:dyDescent="0.2">
      <c r="A62" s="94" t="s">
        <v>236</v>
      </c>
      <c r="B62" s="95" t="s">
        <v>238</v>
      </c>
      <c r="C62" s="96">
        <v>85</v>
      </c>
      <c r="D62" s="70">
        <v>185</v>
      </c>
      <c r="E62" s="70">
        <v>243</v>
      </c>
      <c r="F62" s="70">
        <v>341</v>
      </c>
      <c r="G62" s="70">
        <v>192</v>
      </c>
      <c r="H62" s="70">
        <v>167</v>
      </c>
      <c r="I62" s="70">
        <v>137</v>
      </c>
      <c r="J62" s="40">
        <v>150</v>
      </c>
      <c r="K62" s="40">
        <v>34</v>
      </c>
      <c r="L62" s="40">
        <v>35</v>
      </c>
      <c r="M62" s="40">
        <v>39</v>
      </c>
      <c r="N62" s="40">
        <v>54</v>
      </c>
      <c r="O62" s="175">
        <f>'2022_9bis_Mois-Maand'!O61</f>
        <v>67</v>
      </c>
      <c r="P62" s="10"/>
      <c r="Q62" s="60" t="s">
        <v>735</v>
      </c>
      <c r="R62" s="61" t="s">
        <v>237</v>
      </c>
      <c r="S62" s="62" t="s">
        <v>237</v>
      </c>
    </row>
    <row r="63" spans="1:19" ht="15" customHeight="1" x14ac:dyDescent="0.2">
      <c r="A63" s="94" t="s">
        <v>770</v>
      </c>
      <c r="B63" s="95" t="s">
        <v>244</v>
      </c>
      <c r="C63" s="96">
        <v>1</v>
      </c>
      <c r="D63" s="70">
        <v>0</v>
      </c>
      <c r="E63" s="70">
        <v>2</v>
      </c>
      <c r="F63" s="70">
        <v>2</v>
      </c>
      <c r="G63" s="70">
        <v>1</v>
      </c>
      <c r="H63" s="70">
        <v>5</v>
      </c>
      <c r="I63" s="70">
        <v>1</v>
      </c>
      <c r="J63" s="40">
        <v>2</v>
      </c>
      <c r="K63" s="40">
        <v>1</v>
      </c>
      <c r="L63" s="40">
        <v>0</v>
      </c>
      <c r="M63" s="40">
        <v>0</v>
      </c>
      <c r="N63" s="40">
        <v>0</v>
      </c>
      <c r="O63" s="175">
        <f>'2022_9bis_Mois-Maand'!O62</f>
        <v>1</v>
      </c>
      <c r="P63" s="10"/>
      <c r="Q63" s="60" t="s">
        <v>242</v>
      </c>
      <c r="R63" s="61" t="s">
        <v>243</v>
      </c>
      <c r="S63" s="62" t="s">
        <v>243</v>
      </c>
    </row>
    <row r="64" spans="1:19" ht="15" customHeight="1" x14ac:dyDescent="0.2">
      <c r="A64" s="94" t="s">
        <v>323</v>
      </c>
      <c r="B64" s="95" t="s">
        <v>325</v>
      </c>
      <c r="C64" s="96">
        <v>36</v>
      </c>
      <c r="D64" s="70">
        <v>20</v>
      </c>
      <c r="E64" s="70">
        <v>81</v>
      </c>
      <c r="F64" s="70">
        <v>37</v>
      </c>
      <c r="G64" s="70">
        <v>20</v>
      </c>
      <c r="H64" s="70">
        <v>7</v>
      </c>
      <c r="I64" s="70">
        <v>0</v>
      </c>
      <c r="J64" s="40">
        <v>3</v>
      </c>
      <c r="K64" s="40">
        <v>0</v>
      </c>
      <c r="L64" s="40">
        <v>1</v>
      </c>
      <c r="M64" s="40">
        <v>4</v>
      </c>
      <c r="N64" s="40">
        <v>0</v>
      </c>
      <c r="O64" s="175">
        <f>'2022_9bis_Mois-Maand'!O63</f>
        <v>5</v>
      </c>
      <c r="P64" s="10"/>
      <c r="Q64" s="60" t="s">
        <v>324</v>
      </c>
      <c r="R64" s="61" t="s">
        <v>324</v>
      </c>
      <c r="S64" s="62" t="s">
        <v>323</v>
      </c>
    </row>
    <row r="65" spans="1:19" ht="15" customHeight="1" x14ac:dyDescent="0.2">
      <c r="A65" s="118" t="s">
        <v>364</v>
      </c>
      <c r="B65" s="119" t="s">
        <v>365</v>
      </c>
      <c r="C65" s="96">
        <v>2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175">
        <f>'2022_9bis_Mois-Maand'!O64</f>
        <v>0</v>
      </c>
      <c r="P65" s="10"/>
      <c r="Q65" s="60" t="s">
        <v>364</v>
      </c>
      <c r="R65" s="61" t="s">
        <v>364</v>
      </c>
      <c r="S65" s="62" t="s">
        <v>364</v>
      </c>
    </row>
    <row r="66" spans="1:19" ht="15" customHeight="1" x14ac:dyDescent="0.2">
      <c r="A66" s="118" t="s">
        <v>771</v>
      </c>
      <c r="B66" s="119" t="s">
        <v>352</v>
      </c>
      <c r="C66" s="96">
        <v>32</v>
      </c>
      <c r="D66" s="70">
        <v>23</v>
      </c>
      <c r="E66" s="70">
        <v>22</v>
      </c>
      <c r="F66" s="70">
        <v>21</v>
      </c>
      <c r="G66" s="70">
        <v>11</v>
      </c>
      <c r="H66" s="70">
        <v>9</v>
      </c>
      <c r="I66" s="70">
        <v>4</v>
      </c>
      <c r="J66" s="40">
        <v>3</v>
      </c>
      <c r="K66" s="40">
        <v>2</v>
      </c>
      <c r="L66" s="40">
        <v>1</v>
      </c>
      <c r="M66" s="40">
        <v>1</v>
      </c>
      <c r="N66" s="40">
        <v>4</v>
      </c>
      <c r="O66" s="175">
        <f>'2022_9bis_Mois-Maand'!O65</f>
        <v>4</v>
      </c>
      <c r="P66" s="10"/>
      <c r="Q66" s="60" t="s">
        <v>351</v>
      </c>
      <c r="R66" s="61" t="s">
        <v>351</v>
      </c>
      <c r="S66" s="62" t="s">
        <v>351</v>
      </c>
    </row>
    <row r="67" spans="1:19" ht="15" customHeight="1" x14ac:dyDescent="0.2">
      <c r="A67" s="94" t="s">
        <v>353</v>
      </c>
      <c r="B67" s="95" t="s">
        <v>356</v>
      </c>
      <c r="C67" s="96">
        <v>7</v>
      </c>
      <c r="D67" s="70">
        <v>8</v>
      </c>
      <c r="E67" s="70">
        <v>4</v>
      </c>
      <c r="F67" s="70">
        <v>18</v>
      </c>
      <c r="G67" s="70">
        <v>3</v>
      </c>
      <c r="H67" s="70">
        <v>7</v>
      </c>
      <c r="I67" s="70">
        <v>1</v>
      </c>
      <c r="J67" s="40">
        <v>6</v>
      </c>
      <c r="K67" s="40">
        <v>0</v>
      </c>
      <c r="L67" s="40">
        <v>0</v>
      </c>
      <c r="M67" s="40">
        <v>0</v>
      </c>
      <c r="N67" s="40">
        <v>0</v>
      </c>
      <c r="O67" s="175">
        <f>'2022_9bis_Mois-Maand'!O66</f>
        <v>0</v>
      </c>
      <c r="P67" s="10"/>
      <c r="Q67" s="60" t="s">
        <v>354</v>
      </c>
      <c r="R67" s="61" t="s">
        <v>355</v>
      </c>
      <c r="S67" s="62" t="s">
        <v>736</v>
      </c>
    </row>
    <row r="68" spans="1:19" ht="15" customHeight="1" x14ac:dyDescent="0.2">
      <c r="A68" s="94" t="s">
        <v>386</v>
      </c>
      <c r="B68" s="95" t="s">
        <v>387</v>
      </c>
      <c r="C68" s="96">
        <v>0</v>
      </c>
      <c r="D68" s="70">
        <v>1</v>
      </c>
      <c r="E68" s="70">
        <v>6</v>
      </c>
      <c r="F68" s="70">
        <v>4</v>
      </c>
      <c r="G68" s="70">
        <v>2</v>
      </c>
      <c r="H68" s="70">
        <v>3</v>
      </c>
      <c r="I68" s="70">
        <v>6</v>
      </c>
      <c r="J68" s="40">
        <v>4</v>
      </c>
      <c r="K68" s="40">
        <v>0</v>
      </c>
      <c r="L68" s="40">
        <v>0</v>
      </c>
      <c r="M68" s="40">
        <v>0</v>
      </c>
      <c r="N68" s="40">
        <v>0</v>
      </c>
      <c r="O68" s="175">
        <f>'2022_9bis_Mois-Maand'!O67</f>
        <v>0</v>
      </c>
      <c r="P68" s="10"/>
      <c r="Q68" s="60" t="s">
        <v>386</v>
      </c>
      <c r="R68" s="61" t="s">
        <v>386</v>
      </c>
      <c r="S68" s="62" t="s">
        <v>386</v>
      </c>
    </row>
    <row r="69" spans="1:19" ht="15" customHeight="1" x14ac:dyDescent="0.2">
      <c r="A69" s="94" t="s">
        <v>429</v>
      </c>
      <c r="B69" s="95" t="s">
        <v>430</v>
      </c>
      <c r="C69" s="96">
        <v>0</v>
      </c>
      <c r="D69" s="70">
        <v>0</v>
      </c>
      <c r="E69" s="70">
        <v>1</v>
      </c>
      <c r="F69" s="70">
        <v>0</v>
      </c>
      <c r="G69" s="70">
        <v>0</v>
      </c>
      <c r="H69" s="70">
        <v>0</v>
      </c>
      <c r="I69" s="7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175">
        <f>'2022_9bis_Mois-Maand'!O68</f>
        <v>0</v>
      </c>
      <c r="P69" s="10"/>
      <c r="Q69" s="60" t="s">
        <v>429</v>
      </c>
      <c r="R69" s="61" t="s">
        <v>429</v>
      </c>
      <c r="S69" s="62" t="s">
        <v>429</v>
      </c>
    </row>
    <row r="70" spans="1:19" ht="15" customHeight="1" x14ac:dyDescent="0.2">
      <c r="A70" s="94" t="s">
        <v>404</v>
      </c>
      <c r="B70" s="95" t="s">
        <v>405</v>
      </c>
      <c r="C70" s="96">
        <v>3</v>
      </c>
      <c r="D70" s="70">
        <v>6</v>
      </c>
      <c r="E70" s="70">
        <v>9</v>
      </c>
      <c r="F70" s="70">
        <v>5</v>
      </c>
      <c r="G70" s="70">
        <v>5</v>
      </c>
      <c r="H70" s="70">
        <v>4</v>
      </c>
      <c r="I70" s="70">
        <v>7</v>
      </c>
      <c r="J70" s="40">
        <v>9</v>
      </c>
      <c r="K70" s="40">
        <v>2</v>
      </c>
      <c r="L70" s="40">
        <v>0</v>
      </c>
      <c r="M70" s="40">
        <v>7</v>
      </c>
      <c r="N70" s="40">
        <v>1</v>
      </c>
      <c r="O70" s="175">
        <f>'2022_9bis_Mois-Maand'!O69</f>
        <v>6</v>
      </c>
      <c r="P70" s="10"/>
      <c r="Q70" s="60" t="s">
        <v>404</v>
      </c>
      <c r="R70" s="61" t="s">
        <v>404</v>
      </c>
      <c r="S70" s="62" t="s">
        <v>404</v>
      </c>
    </row>
    <row r="71" spans="1:19" ht="15" customHeight="1" x14ac:dyDescent="0.2">
      <c r="A71" s="94" t="s">
        <v>421</v>
      </c>
      <c r="B71" s="95" t="s">
        <v>425</v>
      </c>
      <c r="C71" s="96">
        <v>30</v>
      </c>
      <c r="D71" s="70">
        <v>62</v>
      </c>
      <c r="E71" s="70">
        <v>70</v>
      </c>
      <c r="F71" s="70">
        <v>68</v>
      </c>
      <c r="G71" s="70">
        <v>17</v>
      </c>
      <c r="H71" s="70">
        <v>30</v>
      </c>
      <c r="I71" s="70">
        <v>29</v>
      </c>
      <c r="J71" s="40">
        <v>19</v>
      </c>
      <c r="K71" s="40">
        <v>5</v>
      </c>
      <c r="L71" s="40">
        <v>5</v>
      </c>
      <c r="M71" s="40">
        <v>10</v>
      </c>
      <c r="N71" s="40">
        <v>8</v>
      </c>
      <c r="O71" s="175">
        <f>'2022_9bis_Mois-Maand'!O70</f>
        <v>11</v>
      </c>
      <c r="P71" s="10"/>
      <c r="Q71" s="60" t="s">
        <v>422</v>
      </c>
      <c r="R71" s="61" t="s">
        <v>423</v>
      </c>
      <c r="S71" s="62" t="s">
        <v>424</v>
      </c>
    </row>
    <row r="72" spans="1:19" ht="15" customHeight="1" x14ac:dyDescent="0.2">
      <c r="A72" s="94" t="s">
        <v>426</v>
      </c>
      <c r="B72" s="95" t="s">
        <v>428</v>
      </c>
      <c r="C72" s="96">
        <v>0</v>
      </c>
      <c r="D72" s="70">
        <v>6</v>
      </c>
      <c r="E72" s="70">
        <v>17</v>
      </c>
      <c r="F72" s="70">
        <v>21</v>
      </c>
      <c r="G72" s="70">
        <v>3</v>
      </c>
      <c r="H72" s="70">
        <v>8</v>
      </c>
      <c r="I72" s="70">
        <v>4</v>
      </c>
      <c r="J72" s="40">
        <v>6</v>
      </c>
      <c r="K72" s="40">
        <v>1</v>
      </c>
      <c r="L72" s="40">
        <v>1</v>
      </c>
      <c r="M72" s="40">
        <v>5</v>
      </c>
      <c r="N72" s="40">
        <v>0</v>
      </c>
      <c r="O72" s="175">
        <f>'2022_9bis_Mois-Maand'!O71</f>
        <v>0</v>
      </c>
      <c r="P72" s="10"/>
      <c r="Q72" s="60" t="s">
        <v>427</v>
      </c>
      <c r="R72" s="61" t="s">
        <v>427</v>
      </c>
      <c r="S72" s="62" t="s">
        <v>427</v>
      </c>
    </row>
    <row r="73" spans="1:19" ht="15" customHeight="1" x14ac:dyDescent="0.2">
      <c r="A73" s="94" t="s">
        <v>379</v>
      </c>
      <c r="B73" s="95" t="s">
        <v>382</v>
      </c>
      <c r="C73" s="96">
        <v>1216</v>
      </c>
      <c r="D73" s="70">
        <v>3720</v>
      </c>
      <c r="E73" s="70">
        <v>3268</v>
      </c>
      <c r="F73" s="70">
        <v>2123</v>
      </c>
      <c r="G73" s="70">
        <v>972</v>
      </c>
      <c r="H73" s="70">
        <v>793</v>
      </c>
      <c r="I73" s="70">
        <v>526</v>
      </c>
      <c r="J73" s="40">
        <v>680</v>
      </c>
      <c r="K73" s="40">
        <v>219</v>
      </c>
      <c r="L73" s="40">
        <v>329</v>
      </c>
      <c r="M73" s="40">
        <v>318</v>
      </c>
      <c r="N73" s="40">
        <v>382</v>
      </c>
      <c r="O73" s="175">
        <f>'2022_9bis_Mois-Maand'!O72</f>
        <v>763</v>
      </c>
      <c r="P73" s="10"/>
      <c r="Q73" s="60" t="s">
        <v>380</v>
      </c>
      <c r="R73" s="61" t="s">
        <v>380</v>
      </c>
      <c r="S73" s="62" t="s">
        <v>381</v>
      </c>
    </row>
    <row r="74" spans="1:19" ht="15" customHeight="1" x14ac:dyDescent="0.2">
      <c r="A74" s="94" t="s">
        <v>418</v>
      </c>
      <c r="B74" s="95" t="s">
        <v>420</v>
      </c>
      <c r="C74" s="96">
        <v>0</v>
      </c>
      <c r="D74" s="70">
        <v>5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40">
        <v>0</v>
      </c>
      <c r="K74" s="40">
        <v>0</v>
      </c>
      <c r="L74" s="40">
        <v>0</v>
      </c>
      <c r="M74" s="40">
        <v>1</v>
      </c>
      <c r="N74" s="40">
        <v>0</v>
      </c>
      <c r="O74" s="175">
        <f>'2022_9bis_Mois-Maand'!O73</f>
        <v>0</v>
      </c>
      <c r="P74" s="10"/>
      <c r="Q74" s="60" t="s">
        <v>418</v>
      </c>
      <c r="R74" s="61" t="s">
        <v>419</v>
      </c>
      <c r="S74" s="62" t="s">
        <v>418</v>
      </c>
    </row>
    <row r="75" spans="1:19" ht="15" customHeight="1" x14ac:dyDescent="0.2">
      <c r="A75" s="94" t="s">
        <v>434</v>
      </c>
      <c r="B75" s="95" t="s">
        <v>437</v>
      </c>
      <c r="C75" s="96">
        <v>0</v>
      </c>
      <c r="D75" s="70">
        <v>1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175">
        <f>'2022_9bis_Mois-Maand'!O74</f>
        <v>1</v>
      </c>
      <c r="P75" s="10"/>
      <c r="Q75" s="60" t="s">
        <v>435</v>
      </c>
      <c r="R75" s="61" t="s">
        <v>436</v>
      </c>
      <c r="S75" s="62" t="s">
        <v>436</v>
      </c>
    </row>
    <row r="76" spans="1:19" ht="15" customHeight="1" x14ac:dyDescent="0.2">
      <c r="A76" s="94" t="s">
        <v>438</v>
      </c>
      <c r="B76" s="95" t="s">
        <v>439</v>
      </c>
      <c r="C76" s="96">
        <v>15</v>
      </c>
      <c r="D76" s="70">
        <v>37</v>
      </c>
      <c r="E76" s="70">
        <v>31</v>
      </c>
      <c r="F76" s="70">
        <v>37</v>
      </c>
      <c r="G76" s="70">
        <v>24</v>
      </c>
      <c r="H76" s="70">
        <v>18</v>
      </c>
      <c r="I76" s="70">
        <v>16</v>
      </c>
      <c r="J76" s="40">
        <v>18</v>
      </c>
      <c r="K76" s="40">
        <v>8</v>
      </c>
      <c r="L76" s="40">
        <v>5</v>
      </c>
      <c r="M76" s="40">
        <v>7</v>
      </c>
      <c r="N76" s="40">
        <v>8</v>
      </c>
      <c r="O76" s="175">
        <f>'2022_9bis_Mois-Maand'!O75</f>
        <v>10</v>
      </c>
      <c r="P76" s="10"/>
      <c r="Q76" s="60" t="s">
        <v>438</v>
      </c>
      <c r="R76" s="61" t="s">
        <v>438</v>
      </c>
      <c r="S76" s="62" t="s">
        <v>438</v>
      </c>
    </row>
    <row r="77" spans="1:19" ht="15" customHeight="1" x14ac:dyDescent="0.2">
      <c r="A77" s="118" t="s">
        <v>772</v>
      </c>
      <c r="B77" s="119" t="s">
        <v>441</v>
      </c>
      <c r="C77" s="96">
        <v>131</v>
      </c>
      <c r="D77" s="70">
        <v>244</v>
      </c>
      <c r="E77" s="70">
        <v>251</v>
      </c>
      <c r="F77" s="70">
        <v>284</v>
      </c>
      <c r="G77" s="70">
        <v>129</v>
      </c>
      <c r="H77" s="70">
        <v>123</v>
      </c>
      <c r="I77" s="70">
        <v>63</v>
      </c>
      <c r="J77" s="40">
        <v>43</v>
      </c>
      <c r="K77" s="40">
        <v>27</v>
      </c>
      <c r="L77" s="40">
        <v>29</v>
      </c>
      <c r="M77" s="40">
        <v>42</v>
      </c>
      <c r="N77" s="40">
        <v>30</v>
      </c>
      <c r="O77" s="175">
        <f>'2022_9bis_Mois-Maand'!O76</f>
        <v>41</v>
      </c>
      <c r="P77" s="10"/>
      <c r="Q77" s="60" t="s">
        <v>440</v>
      </c>
      <c r="R77" s="61" t="s">
        <v>440</v>
      </c>
      <c r="S77" s="62" t="s">
        <v>440</v>
      </c>
    </row>
    <row r="78" spans="1:19" ht="15" customHeight="1" x14ac:dyDescent="0.2">
      <c r="A78" s="118" t="s">
        <v>504</v>
      </c>
      <c r="B78" s="119" t="s">
        <v>506</v>
      </c>
      <c r="C78" s="96">
        <v>39</v>
      </c>
      <c r="D78" s="70">
        <v>56</v>
      </c>
      <c r="E78" s="70">
        <v>62</v>
      </c>
      <c r="F78" s="70">
        <v>81</v>
      </c>
      <c r="G78" s="70">
        <v>66</v>
      </c>
      <c r="H78" s="70">
        <v>368</v>
      </c>
      <c r="I78" s="70">
        <v>41</v>
      </c>
      <c r="J78" s="40">
        <v>82</v>
      </c>
      <c r="K78" s="40">
        <v>29</v>
      </c>
      <c r="L78" s="40">
        <v>20</v>
      </c>
      <c r="M78" s="40">
        <v>36</v>
      </c>
      <c r="N78" s="40">
        <v>25</v>
      </c>
      <c r="O78" s="175">
        <f>'2022_9bis_Mois-Maand'!O77</f>
        <v>29</v>
      </c>
      <c r="P78" s="10"/>
      <c r="Q78" s="60" t="s">
        <v>504</v>
      </c>
      <c r="R78" s="61" t="s">
        <v>505</v>
      </c>
      <c r="S78" s="62" t="s">
        <v>504</v>
      </c>
    </row>
    <row r="79" spans="1:19" ht="15" customHeight="1" x14ac:dyDescent="0.2">
      <c r="A79" s="118" t="s">
        <v>773</v>
      </c>
      <c r="B79" s="119" t="s">
        <v>548</v>
      </c>
      <c r="C79" s="96">
        <v>0</v>
      </c>
      <c r="D79" s="70">
        <v>1</v>
      </c>
      <c r="E79" s="70">
        <v>0</v>
      </c>
      <c r="F79" s="70">
        <v>0</v>
      </c>
      <c r="G79" s="70">
        <v>2</v>
      </c>
      <c r="H79" s="70">
        <v>0</v>
      </c>
      <c r="I79" s="7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175">
        <f>'2022_9bis_Mois-Maand'!O78</f>
        <v>0</v>
      </c>
      <c r="P79" s="10"/>
      <c r="Q79" s="60" t="s">
        <v>737</v>
      </c>
      <c r="R79" s="61" t="s">
        <v>546</v>
      </c>
      <c r="S79" s="62" t="s">
        <v>547</v>
      </c>
    </row>
    <row r="80" spans="1:19" ht="15" customHeight="1" x14ac:dyDescent="0.2">
      <c r="A80" s="94" t="s">
        <v>515</v>
      </c>
      <c r="B80" s="95" t="s">
        <v>517</v>
      </c>
      <c r="C80" s="96">
        <v>98</v>
      </c>
      <c r="D80" s="70">
        <v>200</v>
      </c>
      <c r="E80" s="70">
        <v>139</v>
      </c>
      <c r="F80" s="70">
        <v>92</v>
      </c>
      <c r="G80" s="70">
        <v>34</v>
      </c>
      <c r="H80" s="70">
        <v>3</v>
      </c>
      <c r="I80" s="70">
        <v>42</v>
      </c>
      <c r="J80" s="40">
        <v>47</v>
      </c>
      <c r="K80" s="40">
        <v>14</v>
      </c>
      <c r="L80" s="40">
        <v>14</v>
      </c>
      <c r="M80" s="40">
        <v>12</v>
      </c>
      <c r="N80" s="40">
        <v>17</v>
      </c>
      <c r="O80" s="175">
        <f>'2022_9bis_Mois-Maand'!O79</f>
        <v>9</v>
      </c>
      <c r="P80" s="10"/>
      <c r="Q80" s="60" t="s">
        <v>516</v>
      </c>
      <c r="R80" s="61" t="s">
        <v>516</v>
      </c>
      <c r="S80" s="62" t="s">
        <v>516</v>
      </c>
    </row>
    <row r="81" spans="1:19" ht="15" customHeight="1" x14ac:dyDescent="0.2">
      <c r="A81" s="94" t="s">
        <v>566</v>
      </c>
      <c r="B81" s="95" t="s">
        <v>568</v>
      </c>
      <c r="C81" s="96">
        <v>1</v>
      </c>
      <c r="D81" s="70">
        <v>0</v>
      </c>
      <c r="E81" s="70">
        <v>2</v>
      </c>
      <c r="F81" s="70">
        <v>0</v>
      </c>
      <c r="G81" s="70">
        <v>0</v>
      </c>
      <c r="H81" s="70">
        <v>0</v>
      </c>
      <c r="I81" s="7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175">
        <f>'2022_9bis_Mois-Maand'!O80</f>
        <v>0</v>
      </c>
      <c r="P81" s="10"/>
      <c r="Q81" s="60" t="s">
        <v>567</v>
      </c>
      <c r="R81" s="61" t="s">
        <v>567</v>
      </c>
      <c r="S81" s="62" t="s">
        <v>566</v>
      </c>
    </row>
    <row r="82" spans="1:19" ht="15" customHeight="1" x14ac:dyDescent="0.2">
      <c r="A82" s="118" t="s">
        <v>526</v>
      </c>
      <c r="B82" s="119" t="s">
        <v>527</v>
      </c>
      <c r="C82" s="96">
        <v>39</v>
      </c>
      <c r="D82" s="70">
        <v>25</v>
      </c>
      <c r="E82" s="70">
        <v>26</v>
      </c>
      <c r="F82" s="70">
        <v>19</v>
      </c>
      <c r="G82" s="70">
        <v>28</v>
      </c>
      <c r="H82" s="70">
        <v>0</v>
      </c>
      <c r="I82" s="70">
        <v>13</v>
      </c>
      <c r="J82" s="40">
        <v>8</v>
      </c>
      <c r="K82" s="40">
        <v>4</v>
      </c>
      <c r="L82" s="40">
        <v>2</v>
      </c>
      <c r="M82" s="40">
        <v>3</v>
      </c>
      <c r="N82" s="40">
        <v>7</v>
      </c>
      <c r="O82" s="175">
        <f>'2022_9bis_Mois-Maand'!O81</f>
        <v>3</v>
      </c>
      <c r="P82" s="10"/>
      <c r="Q82" s="60" t="s">
        <v>526</v>
      </c>
      <c r="R82" s="61" t="s">
        <v>526</v>
      </c>
      <c r="S82" s="62" t="s">
        <v>526</v>
      </c>
    </row>
    <row r="83" spans="1:19" ht="15" customHeight="1" x14ac:dyDescent="0.2">
      <c r="A83" s="94" t="s">
        <v>532</v>
      </c>
      <c r="B83" s="95" t="s">
        <v>535</v>
      </c>
      <c r="C83" s="96">
        <v>22</v>
      </c>
      <c r="D83" s="70">
        <v>16</v>
      </c>
      <c r="E83" s="70">
        <v>16</v>
      </c>
      <c r="F83" s="70">
        <v>32</v>
      </c>
      <c r="G83" s="70">
        <v>22</v>
      </c>
      <c r="H83" s="70">
        <v>0</v>
      </c>
      <c r="I83" s="70">
        <v>13</v>
      </c>
      <c r="J83" s="40">
        <v>14</v>
      </c>
      <c r="K83" s="40">
        <v>4</v>
      </c>
      <c r="L83" s="40">
        <v>5</v>
      </c>
      <c r="M83" s="40">
        <v>8</v>
      </c>
      <c r="N83" s="40">
        <v>5</v>
      </c>
      <c r="O83" s="175">
        <f>'2022_9bis_Mois-Maand'!O82</f>
        <v>11</v>
      </c>
      <c r="P83" s="10"/>
      <c r="Q83" s="60" t="s">
        <v>533</v>
      </c>
      <c r="R83" s="61" t="s">
        <v>534</v>
      </c>
      <c r="S83" s="62" t="s">
        <v>534</v>
      </c>
    </row>
    <row r="84" spans="1:19" ht="15" customHeight="1" x14ac:dyDescent="0.2">
      <c r="A84" s="118" t="s">
        <v>654</v>
      </c>
      <c r="B84" s="119" t="s">
        <v>658</v>
      </c>
      <c r="C84" s="96">
        <v>6</v>
      </c>
      <c r="D84" s="70">
        <v>4</v>
      </c>
      <c r="E84" s="70">
        <v>4</v>
      </c>
      <c r="F84" s="70">
        <v>4</v>
      </c>
      <c r="G84" s="70">
        <v>4</v>
      </c>
      <c r="H84" s="70">
        <v>4</v>
      </c>
      <c r="I84" s="70">
        <v>2</v>
      </c>
      <c r="J84" s="40">
        <v>0</v>
      </c>
      <c r="K84" s="40">
        <v>1</v>
      </c>
      <c r="L84" s="40">
        <v>0</v>
      </c>
      <c r="M84" s="40">
        <v>0</v>
      </c>
      <c r="N84" s="40">
        <v>0</v>
      </c>
      <c r="O84" s="175">
        <f>'2022_9bis_Mois-Maand'!O83</f>
        <v>0</v>
      </c>
      <c r="P84" s="10"/>
      <c r="Q84" s="60" t="s">
        <v>655</v>
      </c>
      <c r="R84" s="61" t="s">
        <v>656</v>
      </c>
      <c r="S84" s="62" t="s">
        <v>657</v>
      </c>
    </row>
    <row r="85" spans="1:19" ht="15" customHeight="1" x14ac:dyDescent="0.2">
      <c r="A85" s="118" t="s">
        <v>541</v>
      </c>
      <c r="B85" s="119" t="s">
        <v>545</v>
      </c>
      <c r="C85" s="96">
        <v>0</v>
      </c>
      <c r="D85" s="70">
        <v>0</v>
      </c>
      <c r="E85" s="70">
        <v>1</v>
      </c>
      <c r="F85" s="70">
        <v>2</v>
      </c>
      <c r="G85" s="70">
        <v>0</v>
      </c>
      <c r="H85" s="70">
        <v>273</v>
      </c>
      <c r="I85" s="7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175">
        <f>'2022_9bis_Mois-Maand'!O84</f>
        <v>0</v>
      </c>
      <c r="P85" s="10"/>
      <c r="Q85" s="60" t="s">
        <v>542</v>
      </c>
      <c r="R85" s="61" t="s">
        <v>543</v>
      </c>
      <c r="S85" s="62" t="s">
        <v>544</v>
      </c>
    </row>
    <row r="86" spans="1:19" ht="15" customHeight="1" x14ac:dyDescent="0.2">
      <c r="A86" s="118" t="s">
        <v>511</v>
      </c>
      <c r="B86" s="119" t="s">
        <v>514</v>
      </c>
      <c r="C86" s="96">
        <v>35</v>
      </c>
      <c r="D86" s="70">
        <v>11</v>
      </c>
      <c r="E86" s="70">
        <v>15</v>
      </c>
      <c r="F86" s="70">
        <v>17</v>
      </c>
      <c r="G86" s="70">
        <v>8</v>
      </c>
      <c r="H86" s="70">
        <v>0</v>
      </c>
      <c r="I86" s="70">
        <v>2</v>
      </c>
      <c r="J86" s="40">
        <v>5</v>
      </c>
      <c r="K86" s="40">
        <v>5</v>
      </c>
      <c r="L86" s="40">
        <v>2</v>
      </c>
      <c r="M86" s="40">
        <v>4</v>
      </c>
      <c r="N86" s="40">
        <v>13</v>
      </c>
      <c r="O86" s="175">
        <f>'2022_9bis_Mois-Maand'!O85</f>
        <v>5</v>
      </c>
      <c r="P86" s="10"/>
      <c r="Q86" s="60" t="s">
        <v>512</v>
      </c>
      <c r="R86" s="61" t="s">
        <v>513</v>
      </c>
      <c r="S86" s="62" t="s">
        <v>513</v>
      </c>
    </row>
    <row r="87" spans="1:19" ht="15" customHeight="1" x14ac:dyDescent="0.2">
      <c r="A87" s="118" t="s">
        <v>563</v>
      </c>
      <c r="B87" s="119" t="s">
        <v>565</v>
      </c>
      <c r="C87" s="96">
        <v>0</v>
      </c>
      <c r="D87" s="70">
        <v>3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175">
        <f>'2022_9bis_Mois-Maand'!O86</f>
        <v>0</v>
      </c>
      <c r="P87" s="10"/>
      <c r="Q87" s="60" t="s">
        <v>563</v>
      </c>
      <c r="R87" s="61" t="s">
        <v>564</v>
      </c>
      <c r="S87" s="62" t="s">
        <v>563</v>
      </c>
    </row>
    <row r="88" spans="1:19" ht="15" customHeight="1" x14ac:dyDescent="0.2">
      <c r="A88" s="94" t="s">
        <v>774</v>
      </c>
      <c r="B88" s="95" t="s">
        <v>611</v>
      </c>
      <c r="C88" s="96">
        <v>1</v>
      </c>
      <c r="D88" s="70">
        <v>5</v>
      </c>
      <c r="E88" s="70">
        <v>22</v>
      </c>
      <c r="F88" s="70">
        <v>23</v>
      </c>
      <c r="G88" s="70">
        <v>11</v>
      </c>
      <c r="H88" s="70">
        <v>2</v>
      </c>
      <c r="I88" s="70">
        <v>6</v>
      </c>
      <c r="J88" s="40">
        <v>5</v>
      </c>
      <c r="K88" s="40">
        <v>2</v>
      </c>
      <c r="L88" s="40">
        <v>2</v>
      </c>
      <c r="M88" s="40">
        <v>3</v>
      </c>
      <c r="N88" s="40">
        <v>2</v>
      </c>
      <c r="O88" s="175">
        <f>'2022_9bis_Mois-Maand'!O87</f>
        <v>1</v>
      </c>
      <c r="P88" s="10"/>
      <c r="Q88" s="60" t="s">
        <v>738</v>
      </c>
      <c r="R88" s="61" t="s">
        <v>610</v>
      </c>
      <c r="S88" s="62" t="s">
        <v>739</v>
      </c>
    </row>
    <row r="89" spans="1:19" ht="15" customHeight="1" x14ac:dyDescent="0.2">
      <c r="A89" s="94" t="s">
        <v>576</v>
      </c>
      <c r="B89" s="95" t="s">
        <v>577</v>
      </c>
      <c r="C89" s="96">
        <v>67</v>
      </c>
      <c r="D89" s="70">
        <v>104</v>
      </c>
      <c r="E89" s="70">
        <v>96</v>
      </c>
      <c r="F89" s="70">
        <v>104</v>
      </c>
      <c r="G89" s="70">
        <v>55</v>
      </c>
      <c r="H89" s="70">
        <v>7</v>
      </c>
      <c r="I89" s="70">
        <v>54</v>
      </c>
      <c r="J89" s="40">
        <v>56</v>
      </c>
      <c r="K89" s="40">
        <v>11</v>
      </c>
      <c r="L89" s="40">
        <v>14</v>
      </c>
      <c r="M89" s="40">
        <v>25</v>
      </c>
      <c r="N89" s="40">
        <v>11</v>
      </c>
      <c r="O89" s="175">
        <f>'2022_9bis_Mois-Maand'!O88</f>
        <v>11</v>
      </c>
      <c r="P89" s="10"/>
      <c r="Q89" s="60" t="s">
        <v>576</v>
      </c>
      <c r="R89" s="61" t="s">
        <v>576</v>
      </c>
      <c r="S89" s="62" t="s">
        <v>576</v>
      </c>
    </row>
    <row r="90" spans="1:19" ht="15" customHeight="1" x14ac:dyDescent="0.2">
      <c r="A90" s="94" t="s">
        <v>596</v>
      </c>
      <c r="B90" s="95" t="s">
        <v>600</v>
      </c>
      <c r="C90" s="96">
        <v>73</v>
      </c>
      <c r="D90" s="70">
        <v>208</v>
      </c>
      <c r="E90" s="70">
        <v>173</v>
      </c>
      <c r="F90" s="70">
        <v>112</v>
      </c>
      <c r="G90" s="70">
        <v>76</v>
      </c>
      <c r="H90" s="70">
        <v>0</v>
      </c>
      <c r="I90" s="70">
        <v>48</v>
      </c>
      <c r="J90" s="40">
        <v>60</v>
      </c>
      <c r="K90" s="40">
        <v>12</v>
      </c>
      <c r="L90" s="40">
        <v>28</v>
      </c>
      <c r="M90" s="40">
        <v>37</v>
      </c>
      <c r="N90" s="40">
        <v>23</v>
      </c>
      <c r="O90" s="175">
        <f>'2022_9bis_Mois-Maand'!O89</f>
        <v>43</v>
      </c>
      <c r="P90" s="10"/>
      <c r="Q90" s="60" t="s">
        <v>597</v>
      </c>
      <c r="R90" s="61" t="s">
        <v>598</v>
      </c>
      <c r="S90" s="62" t="s">
        <v>599</v>
      </c>
    </row>
    <row r="91" spans="1:19" ht="15" customHeight="1" x14ac:dyDescent="0.2">
      <c r="A91" s="94" t="s">
        <v>612</v>
      </c>
      <c r="B91" s="95" t="s">
        <v>614</v>
      </c>
      <c r="C91" s="96">
        <v>11</v>
      </c>
      <c r="D91" s="70">
        <v>9</v>
      </c>
      <c r="E91" s="70">
        <v>18</v>
      </c>
      <c r="F91" s="70">
        <v>6</v>
      </c>
      <c r="G91" s="70">
        <v>3</v>
      </c>
      <c r="H91" s="70">
        <v>7</v>
      </c>
      <c r="I91" s="70">
        <v>2</v>
      </c>
      <c r="J91" s="40">
        <v>3</v>
      </c>
      <c r="K91" s="40">
        <v>0</v>
      </c>
      <c r="L91" s="40">
        <v>0</v>
      </c>
      <c r="M91" s="40">
        <v>0</v>
      </c>
      <c r="N91" s="40">
        <v>2</v>
      </c>
      <c r="O91" s="175">
        <f>'2022_9bis_Mois-Maand'!O90</f>
        <v>2</v>
      </c>
      <c r="P91" s="10"/>
      <c r="Q91" s="60" t="s">
        <v>740</v>
      </c>
      <c r="R91" s="61" t="s">
        <v>613</v>
      </c>
      <c r="S91" s="62" t="s">
        <v>613</v>
      </c>
    </row>
    <row r="92" spans="1:19" ht="15" customHeight="1" x14ac:dyDescent="0.2">
      <c r="A92" s="94" t="s">
        <v>193</v>
      </c>
      <c r="B92" s="95" t="s">
        <v>197</v>
      </c>
      <c r="C92" s="96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175">
        <f>'2022_9bis_Mois-Maand'!O91</f>
        <v>0</v>
      </c>
      <c r="P92" s="10"/>
      <c r="Q92" s="60" t="s">
        <v>194</v>
      </c>
      <c r="R92" s="61" t="s">
        <v>195</v>
      </c>
      <c r="S92" s="62" t="s">
        <v>196</v>
      </c>
    </row>
    <row r="93" spans="1:19" ht="15" customHeight="1" x14ac:dyDescent="0.2">
      <c r="A93" s="118" t="s">
        <v>659</v>
      </c>
      <c r="B93" s="119" t="s">
        <v>662</v>
      </c>
      <c r="C93" s="96">
        <v>0</v>
      </c>
      <c r="D93" s="70">
        <v>1</v>
      </c>
      <c r="E93" s="70">
        <v>1</v>
      </c>
      <c r="F93" s="70">
        <v>1</v>
      </c>
      <c r="G93" s="70">
        <v>0</v>
      </c>
      <c r="H93" s="70">
        <v>0</v>
      </c>
      <c r="I93" s="70">
        <v>0</v>
      </c>
      <c r="J93" s="40">
        <v>1</v>
      </c>
      <c r="K93" s="40">
        <v>0</v>
      </c>
      <c r="L93" s="40">
        <v>0</v>
      </c>
      <c r="M93" s="40">
        <v>0</v>
      </c>
      <c r="N93" s="40">
        <v>0</v>
      </c>
      <c r="O93" s="175">
        <f>'2022_9bis_Mois-Maand'!O92</f>
        <v>0</v>
      </c>
      <c r="P93" s="10"/>
      <c r="Q93" s="60" t="s">
        <v>660</v>
      </c>
      <c r="R93" s="61" t="s">
        <v>661</v>
      </c>
      <c r="S93" s="62" t="s">
        <v>660</v>
      </c>
    </row>
    <row r="94" spans="1:19" ht="15" customHeight="1" thickBot="1" x14ac:dyDescent="0.25">
      <c r="A94" s="122" t="s">
        <v>663</v>
      </c>
      <c r="B94" s="123" t="s">
        <v>664</v>
      </c>
      <c r="C94" s="100">
        <v>0</v>
      </c>
      <c r="D94" s="101">
        <v>1</v>
      </c>
      <c r="E94" s="101">
        <v>2</v>
      </c>
      <c r="F94" s="101">
        <v>0</v>
      </c>
      <c r="G94" s="101">
        <v>0</v>
      </c>
      <c r="H94" s="101">
        <v>0</v>
      </c>
      <c r="I94" s="101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7</v>
      </c>
      <c r="O94" s="176">
        <f>'2022_9bis_Mois-Maand'!O93</f>
        <v>0</v>
      </c>
      <c r="P94" s="10"/>
      <c r="Q94" s="60" t="s">
        <v>663</v>
      </c>
      <c r="R94" s="61" t="s">
        <v>663</v>
      </c>
      <c r="S94" s="62" t="s">
        <v>663</v>
      </c>
    </row>
    <row r="95" spans="1:19" ht="15" customHeight="1" thickBot="1" x14ac:dyDescent="0.25">
      <c r="A95" s="84" t="s">
        <v>685</v>
      </c>
      <c r="B95" s="85" t="s">
        <v>675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177"/>
      <c r="P95" s="10"/>
      <c r="Q95" s="60"/>
      <c r="R95" s="61"/>
      <c r="S95" s="62"/>
    </row>
    <row r="96" spans="1:19" ht="15" customHeight="1" x14ac:dyDescent="0.2">
      <c r="A96" s="110" t="s">
        <v>27</v>
      </c>
      <c r="B96" s="111" t="s">
        <v>31</v>
      </c>
      <c r="C96" s="90">
        <v>0</v>
      </c>
      <c r="D96" s="91">
        <v>0</v>
      </c>
      <c r="E96" s="91">
        <v>0</v>
      </c>
      <c r="F96" s="91">
        <v>0</v>
      </c>
      <c r="G96" s="91">
        <v>0</v>
      </c>
      <c r="H96" s="91">
        <v>4</v>
      </c>
      <c r="I96" s="91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174">
        <f>'2022_9bis_Mois-Maand'!O95</f>
        <v>0</v>
      </c>
      <c r="P96" s="10"/>
      <c r="Q96" s="60" t="s">
        <v>28</v>
      </c>
      <c r="R96" s="61" t="s">
        <v>29</v>
      </c>
      <c r="S96" s="62" t="s">
        <v>30</v>
      </c>
    </row>
    <row r="97" spans="1:19" ht="15" customHeight="1" x14ac:dyDescent="0.2">
      <c r="A97" s="118" t="s">
        <v>17</v>
      </c>
      <c r="B97" s="119" t="s">
        <v>21</v>
      </c>
      <c r="C97" s="96">
        <v>2</v>
      </c>
      <c r="D97" s="70">
        <v>3</v>
      </c>
      <c r="E97" s="70">
        <v>7</v>
      </c>
      <c r="F97" s="70">
        <v>2</v>
      </c>
      <c r="G97" s="70">
        <v>3</v>
      </c>
      <c r="H97" s="70">
        <v>0</v>
      </c>
      <c r="I97" s="70">
        <v>1</v>
      </c>
      <c r="J97" s="40">
        <v>1</v>
      </c>
      <c r="K97" s="40">
        <v>0</v>
      </c>
      <c r="L97" s="40">
        <v>0</v>
      </c>
      <c r="M97" s="40">
        <v>2</v>
      </c>
      <c r="N97" s="40">
        <v>1</v>
      </c>
      <c r="O97" s="175">
        <f>'2022_9bis_Mois-Maand'!O96</f>
        <v>1</v>
      </c>
      <c r="P97" s="10"/>
      <c r="Q97" s="60" t="s">
        <v>18</v>
      </c>
      <c r="R97" s="61" t="s">
        <v>19</v>
      </c>
      <c r="S97" s="62" t="s">
        <v>20</v>
      </c>
    </row>
    <row r="98" spans="1:19" ht="15" customHeight="1" x14ac:dyDescent="0.2">
      <c r="A98" s="94" t="s">
        <v>70</v>
      </c>
      <c r="B98" s="95" t="s">
        <v>71</v>
      </c>
      <c r="C98" s="96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175">
        <f>'2022_9bis_Mois-Maand'!O97</f>
        <v>0</v>
      </c>
      <c r="P98" s="10"/>
      <c r="Q98" s="60" t="s">
        <v>70</v>
      </c>
      <c r="R98" s="61" t="s">
        <v>70</v>
      </c>
      <c r="S98" s="62" t="s">
        <v>70</v>
      </c>
    </row>
    <row r="99" spans="1:19" ht="15" customHeight="1" x14ac:dyDescent="0.2">
      <c r="A99" s="94" t="s">
        <v>775</v>
      </c>
      <c r="B99" s="95" t="s">
        <v>94</v>
      </c>
      <c r="C99" s="96">
        <v>0</v>
      </c>
      <c r="D99" s="70">
        <v>0</v>
      </c>
      <c r="E99" s="70">
        <v>0</v>
      </c>
      <c r="F99" s="70">
        <v>3</v>
      </c>
      <c r="G99" s="70">
        <v>0</v>
      </c>
      <c r="H99" s="70">
        <v>0</v>
      </c>
      <c r="I99" s="7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175">
        <f>'2022_9bis_Mois-Maand'!O98</f>
        <v>0</v>
      </c>
      <c r="P99" s="10"/>
      <c r="Q99" s="60" t="s">
        <v>93</v>
      </c>
      <c r="R99" s="61" t="s">
        <v>93</v>
      </c>
      <c r="S99" s="62" t="s">
        <v>93</v>
      </c>
    </row>
    <row r="100" spans="1:19" ht="15" customHeight="1" x14ac:dyDescent="0.2">
      <c r="A100" s="118" t="s">
        <v>82</v>
      </c>
      <c r="B100" s="119" t="s">
        <v>83</v>
      </c>
      <c r="C100" s="96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40">
        <v>0</v>
      </c>
      <c r="K100" s="40">
        <v>0</v>
      </c>
      <c r="L100" s="40">
        <v>1</v>
      </c>
      <c r="M100" s="40">
        <v>0</v>
      </c>
      <c r="N100" s="40">
        <v>0</v>
      </c>
      <c r="O100" s="175">
        <f>'2022_9bis_Mois-Maand'!O99</f>
        <v>0</v>
      </c>
      <c r="P100" s="10"/>
      <c r="Q100" s="60" t="s">
        <v>82</v>
      </c>
      <c r="R100" s="61" t="s">
        <v>82</v>
      </c>
      <c r="S100" s="62" t="s">
        <v>82</v>
      </c>
    </row>
    <row r="101" spans="1:19" ht="15" customHeight="1" x14ac:dyDescent="0.2">
      <c r="A101" s="118" t="s">
        <v>84</v>
      </c>
      <c r="B101" s="119" t="s">
        <v>87</v>
      </c>
      <c r="C101" s="96">
        <v>3</v>
      </c>
      <c r="D101" s="70">
        <v>26</v>
      </c>
      <c r="E101" s="70">
        <v>18</v>
      </c>
      <c r="F101" s="70">
        <v>4</v>
      </c>
      <c r="G101" s="70">
        <v>2</v>
      </c>
      <c r="H101" s="70">
        <v>1</v>
      </c>
      <c r="I101" s="70">
        <v>1</v>
      </c>
      <c r="J101" s="40">
        <v>1</v>
      </c>
      <c r="K101" s="40">
        <v>1</v>
      </c>
      <c r="L101" s="40">
        <v>0</v>
      </c>
      <c r="M101" s="40">
        <v>0</v>
      </c>
      <c r="N101" s="40">
        <v>0</v>
      </c>
      <c r="O101" s="175">
        <f>'2022_9bis_Mois-Maand'!O100</f>
        <v>0</v>
      </c>
      <c r="P101" s="10"/>
      <c r="Q101" s="60" t="s">
        <v>741</v>
      </c>
      <c r="R101" s="61" t="s">
        <v>85</v>
      </c>
      <c r="S101" s="62" t="s">
        <v>86</v>
      </c>
    </row>
    <row r="102" spans="1:19" ht="15" customHeight="1" x14ac:dyDescent="0.2">
      <c r="A102" s="118" t="s">
        <v>88</v>
      </c>
      <c r="B102" s="119" t="s">
        <v>92</v>
      </c>
      <c r="C102" s="96">
        <v>131</v>
      </c>
      <c r="D102" s="70">
        <v>771</v>
      </c>
      <c r="E102" s="70">
        <v>789</v>
      </c>
      <c r="F102" s="70">
        <v>590</v>
      </c>
      <c r="G102" s="70">
        <v>303</v>
      </c>
      <c r="H102" s="70">
        <v>247</v>
      </c>
      <c r="I102" s="70">
        <v>136</v>
      </c>
      <c r="J102" s="40">
        <v>452</v>
      </c>
      <c r="K102" s="40">
        <v>98</v>
      </c>
      <c r="L102" s="40">
        <v>82</v>
      </c>
      <c r="M102" s="40">
        <v>112</v>
      </c>
      <c r="N102" s="40">
        <v>90</v>
      </c>
      <c r="O102" s="175">
        <f>'2022_9bis_Mois-Maand'!O101</f>
        <v>111</v>
      </c>
      <c r="P102" s="10"/>
      <c r="Q102" s="60" t="s">
        <v>89</v>
      </c>
      <c r="R102" s="61" t="s">
        <v>90</v>
      </c>
      <c r="S102" s="62" t="s">
        <v>91</v>
      </c>
    </row>
    <row r="103" spans="1:19" ht="15" customHeight="1" x14ac:dyDescent="0.2">
      <c r="A103" s="118" t="s">
        <v>105</v>
      </c>
      <c r="B103" s="119" t="s">
        <v>107</v>
      </c>
      <c r="C103" s="96">
        <v>3</v>
      </c>
      <c r="D103" s="70">
        <v>2</v>
      </c>
      <c r="E103" s="70">
        <v>4</v>
      </c>
      <c r="F103" s="70">
        <v>6</v>
      </c>
      <c r="G103" s="70">
        <v>2</v>
      </c>
      <c r="H103" s="70">
        <v>5</v>
      </c>
      <c r="I103" s="70">
        <v>0</v>
      </c>
      <c r="J103" s="40">
        <v>0</v>
      </c>
      <c r="K103" s="40">
        <v>0</v>
      </c>
      <c r="L103" s="40">
        <v>0</v>
      </c>
      <c r="M103" s="40">
        <v>5</v>
      </c>
      <c r="N103" s="40">
        <v>1</v>
      </c>
      <c r="O103" s="175">
        <f>'2022_9bis_Mois-Maand'!O102</f>
        <v>2</v>
      </c>
      <c r="P103" s="10"/>
      <c r="Q103" s="60" t="s">
        <v>105</v>
      </c>
      <c r="R103" s="61" t="s">
        <v>106</v>
      </c>
      <c r="S103" s="62" t="s">
        <v>105</v>
      </c>
    </row>
    <row r="104" spans="1:19" ht="15" customHeight="1" x14ac:dyDescent="0.2">
      <c r="A104" s="94" t="s">
        <v>113</v>
      </c>
      <c r="B104" s="95" t="s">
        <v>115</v>
      </c>
      <c r="C104" s="96">
        <v>7</v>
      </c>
      <c r="D104" s="70">
        <v>18</v>
      </c>
      <c r="E104" s="70">
        <v>17</v>
      </c>
      <c r="F104" s="70">
        <v>16</v>
      </c>
      <c r="G104" s="70">
        <v>2</v>
      </c>
      <c r="H104" s="70">
        <v>3</v>
      </c>
      <c r="I104" s="70">
        <v>0</v>
      </c>
      <c r="J104" s="40">
        <v>1</v>
      </c>
      <c r="K104" s="40">
        <v>1</v>
      </c>
      <c r="L104" s="40">
        <v>2</v>
      </c>
      <c r="M104" s="40">
        <v>1</v>
      </c>
      <c r="N104" s="40">
        <v>4</v>
      </c>
      <c r="O104" s="175">
        <f>'2022_9bis_Mois-Maand'!O103</f>
        <v>8</v>
      </c>
      <c r="P104" s="10"/>
      <c r="Q104" s="60" t="s">
        <v>113</v>
      </c>
      <c r="R104" s="61" t="s">
        <v>114</v>
      </c>
      <c r="S104" s="62" t="s">
        <v>114</v>
      </c>
    </row>
    <row r="105" spans="1:19" ht="15" customHeight="1" x14ac:dyDescent="0.2">
      <c r="A105" s="94" t="s">
        <v>134</v>
      </c>
      <c r="B105" s="95" t="s">
        <v>137</v>
      </c>
      <c r="C105" s="96">
        <v>6</v>
      </c>
      <c r="D105" s="70">
        <v>13</v>
      </c>
      <c r="E105" s="70">
        <v>35</v>
      </c>
      <c r="F105" s="70">
        <v>6</v>
      </c>
      <c r="G105" s="70">
        <v>6</v>
      </c>
      <c r="H105" s="70">
        <v>6</v>
      </c>
      <c r="I105" s="70">
        <v>7</v>
      </c>
      <c r="J105" s="40">
        <v>9</v>
      </c>
      <c r="K105" s="40">
        <v>1</v>
      </c>
      <c r="L105" s="40">
        <v>4</v>
      </c>
      <c r="M105" s="40">
        <v>10</v>
      </c>
      <c r="N105" s="40">
        <v>32</v>
      </c>
      <c r="O105" s="175">
        <f>'2022_9bis_Mois-Maand'!O104</f>
        <v>28</v>
      </c>
      <c r="P105" s="10"/>
      <c r="Q105" s="60" t="s">
        <v>135</v>
      </c>
      <c r="R105" s="61" t="s">
        <v>136</v>
      </c>
      <c r="S105" s="62" t="s">
        <v>135</v>
      </c>
    </row>
    <row r="106" spans="1:19" ht="15" customHeight="1" x14ac:dyDescent="0.2">
      <c r="A106" s="94" t="s">
        <v>147</v>
      </c>
      <c r="B106" s="95" t="s">
        <v>148</v>
      </c>
      <c r="C106" s="96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40">
        <v>1</v>
      </c>
      <c r="K106" s="40">
        <v>0</v>
      </c>
      <c r="L106" s="40">
        <v>0</v>
      </c>
      <c r="M106" s="40">
        <v>0</v>
      </c>
      <c r="N106" s="40">
        <v>0</v>
      </c>
      <c r="O106" s="175">
        <f>'2022_9bis_Mois-Maand'!O105</f>
        <v>0</v>
      </c>
      <c r="P106" s="10"/>
      <c r="Q106" s="60" t="s">
        <v>147</v>
      </c>
      <c r="R106" s="61" t="s">
        <v>147</v>
      </c>
      <c r="S106" s="62" t="s">
        <v>147</v>
      </c>
    </row>
    <row r="107" spans="1:19" ht="15" customHeight="1" x14ac:dyDescent="0.2">
      <c r="A107" s="94" t="s">
        <v>149</v>
      </c>
      <c r="B107" s="95" t="s">
        <v>151</v>
      </c>
      <c r="C107" s="96">
        <v>2</v>
      </c>
      <c r="D107" s="70">
        <v>13</v>
      </c>
      <c r="E107" s="70">
        <v>8</v>
      </c>
      <c r="F107" s="70">
        <v>7</v>
      </c>
      <c r="G107" s="70">
        <v>1</v>
      </c>
      <c r="H107" s="70">
        <v>3</v>
      </c>
      <c r="I107" s="70">
        <v>0</v>
      </c>
      <c r="J107" s="40">
        <v>5</v>
      </c>
      <c r="K107" s="40">
        <v>0</v>
      </c>
      <c r="L107" s="40">
        <v>0</v>
      </c>
      <c r="M107" s="40">
        <v>4</v>
      </c>
      <c r="N107" s="40">
        <v>0</v>
      </c>
      <c r="O107" s="175">
        <f>'2022_9bis_Mois-Maand'!O106</f>
        <v>3</v>
      </c>
      <c r="P107" s="10"/>
      <c r="Q107" s="60" t="s">
        <v>149</v>
      </c>
      <c r="R107" s="61" t="s">
        <v>150</v>
      </c>
      <c r="S107" s="62" t="s">
        <v>149</v>
      </c>
    </row>
    <row r="108" spans="1:19" ht="15" customHeight="1" x14ac:dyDescent="0.2">
      <c r="A108" s="118" t="s">
        <v>166</v>
      </c>
      <c r="B108" s="119" t="s">
        <v>168</v>
      </c>
      <c r="C108" s="96">
        <v>0</v>
      </c>
      <c r="D108" s="70">
        <v>0</v>
      </c>
      <c r="E108" s="70">
        <v>0</v>
      </c>
      <c r="F108" s="70">
        <v>2</v>
      </c>
      <c r="G108" s="70">
        <v>0</v>
      </c>
      <c r="H108" s="70">
        <v>1</v>
      </c>
      <c r="I108" s="70">
        <v>1</v>
      </c>
      <c r="J108" s="40">
        <v>1</v>
      </c>
      <c r="K108" s="40">
        <v>0</v>
      </c>
      <c r="L108" s="40">
        <v>1</v>
      </c>
      <c r="M108" s="40">
        <v>0</v>
      </c>
      <c r="N108" s="40">
        <v>0</v>
      </c>
      <c r="O108" s="175">
        <f>'2022_9bis_Mois-Maand'!O107</f>
        <v>0</v>
      </c>
      <c r="P108" s="10"/>
      <c r="Q108" s="60" t="s">
        <v>167</v>
      </c>
      <c r="R108" s="61" t="s">
        <v>167</v>
      </c>
      <c r="S108" s="62" t="s">
        <v>167</v>
      </c>
    </row>
    <row r="109" spans="1:19" ht="15" customHeight="1" x14ac:dyDescent="0.2">
      <c r="A109" s="94" t="s">
        <v>776</v>
      </c>
      <c r="B109" s="95" t="s">
        <v>177</v>
      </c>
      <c r="C109" s="96">
        <v>3</v>
      </c>
      <c r="D109" s="70">
        <v>7</v>
      </c>
      <c r="E109" s="70">
        <v>19</v>
      </c>
      <c r="F109" s="70">
        <v>21</v>
      </c>
      <c r="G109" s="70">
        <v>9</v>
      </c>
      <c r="H109" s="70">
        <v>5</v>
      </c>
      <c r="I109" s="70">
        <v>6</v>
      </c>
      <c r="J109" s="40">
        <v>6</v>
      </c>
      <c r="K109" s="40">
        <v>1</v>
      </c>
      <c r="L109" s="40">
        <v>0</v>
      </c>
      <c r="M109" s="40">
        <v>1</v>
      </c>
      <c r="N109" s="40">
        <v>1</v>
      </c>
      <c r="O109" s="175">
        <f>'2022_9bis_Mois-Maand'!O108</f>
        <v>0</v>
      </c>
      <c r="P109" s="10"/>
      <c r="Q109" s="60" t="s">
        <v>174</v>
      </c>
      <c r="R109" s="61" t="s">
        <v>175</v>
      </c>
      <c r="S109" s="62" t="s">
        <v>176</v>
      </c>
    </row>
    <row r="110" spans="1:19" ht="15" customHeight="1" x14ac:dyDescent="0.2">
      <c r="A110" s="118" t="s">
        <v>183</v>
      </c>
      <c r="B110" s="119" t="s">
        <v>185</v>
      </c>
      <c r="C110" s="96">
        <v>36</v>
      </c>
      <c r="D110" s="70">
        <v>61</v>
      </c>
      <c r="E110" s="70">
        <v>60</v>
      </c>
      <c r="F110" s="70">
        <v>44</v>
      </c>
      <c r="G110" s="70">
        <v>21</v>
      </c>
      <c r="H110" s="70">
        <v>18</v>
      </c>
      <c r="I110" s="70">
        <v>6</v>
      </c>
      <c r="J110" s="40">
        <v>11</v>
      </c>
      <c r="K110" s="40">
        <v>1</v>
      </c>
      <c r="L110" s="40">
        <v>3</v>
      </c>
      <c r="M110" s="40">
        <v>1</v>
      </c>
      <c r="N110" s="40">
        <v>11</v>
      </c>
      <c r="O110" s="175">
        <f>'2022_9bis_Mois-Maand'!O109</f>
        <v>9</v>
      </c>
      <c r="P110" s="10"/>
      <c r="Q110" s="60" t="s">
        <v>184</v>
      </c>
      <c r="R110" s="61" t="s">
        <v>184</v>
      </c>
      <c r="S110" s="62" t="s">
        <v>184</v>
      </c>
    </row>
    <row r="111" spans="1:19" ht="15" customHeight="1" x14ac:dyDescent="0.2">
      <c r="A111" s="118" t="s">
        <v>528</v>
      </c>
      <c r="B111" s="119" t="s">
        <v>529</v>
      </c>
      <c r="C111" s="96">
        <v>0</v>
      </c>
      <c r="D111" s="70">
        <v>6</v>
      </c>
      <c r="E111" s="70">
        <v>10</v>
      </c>
      <c r="F111" s="70">
        <v>4</v>
      </c>
      <c r="G111" s="70">
        <v>4</v>
      </c>
      <c r="H111" s="70">
        <v>7</v>
      </c>
      <c r="I111" s="70">
        <v>0</v>
      </c>
      <c r="J111" s="40">
        <v>1</v>
      </c>
      <c r="K111" s="40">
        <v>0</v>
      </c>
      <c r="L111" s="40">
        <v>0</v>
      </c>
      <c r="M111" s="40">
        <v>2</v>
      </c>
      <c r="N111" s="40">
        <v>0</v>
      </c>
      <c r="O111" s="175">
        <f>'2022_9bis_Mois-Maand'!O110</f>
        <v>19</v>
      </c>
      <c r="P111" s="10"/>
      <c r="Q111" s="60" t="s">
        <v>528</v>
      </c>
      <c r="R111" s="61" t="s">
        <v>528</v>
      </c>
      <c r="S111" s="62" t="s">
        <v>528</v>
      </c>
    </row>
    <row r="112" spans="1:19" ht="15" customHeight="1" x14ac:dyDescent="0.2">
      <c r="A112" s="118" t="s">
        <v>255</v>
      </c>
      <c r="B112" s="119" t="s">
        <v>257</v>
      </c>
      <c r="C112" s="96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175">
        <f>'2022_9bis_Mois-Maand'!O111</f>
        <v>0</v>
      </c>
      <c r="P112" s="10"/>
      <c r="Q112" s="60" t="s">
        <v>256</v>
      </c>
      <c r="R112" s="61" t="s">
        <v>256</v>
      </c>
      <c r="S112" s="62" t="s">
        <v>256</v>
      </c>
    </row>
    <row r="113" spans="1:19" ht="15" customHeight="1" x14ac:dyDescent="0.2">
      <c r="A113" s="118" t="s">
        <v>258</v>
      </c>
      <c r="B113" s="119" t="s">
        <v>259</v>
      </c>
      <c r="C113" s="96">
        <v>4</v>
      </c>
      <c r="D113" s="70">
        <v>4</v>
      </c>
      <c r="E113" s="70">
        <v>4</v>
      </c>
      <c r="F113" s="70">
        <v>3</v>
      </c>
      <c r="G113" s="70">
        <v>3</v>
      </c>
      <c r="H113" s="70">
        <v>0</v>
      </c>
      <c r="I113" s="7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175">
        <f>'2022_9bis_Mois-Maand'!O112</f>
        <v>0</v>
      </c>
      <c r="P113" s="10"/>
      <c r="Q113" s="60" t="s">
        <v>258</v>
      </c>
      <c r="R113" s="61" t="s">
        <v>258</v>
      </c>
      <c r="S113" s="62" t="s">
        <v>258</v>
      </c>
    </row>
    <row r="114" spans="1:19" ht="15" customHeight="1" x14ac:dyDescent="0.2">
      <c r="A114" s="94" t="s">
        <v>260</v>
      </c>
      <c r="B114" s="95" t="s">
        <v>261</v>
      </c>
      <c r="C114" s="96">
        <v>0</v>
      </c>
      <c r="D114" s="70">
        <v>1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175">
        <f>'2022_9bis_Mois-Maand'!O113</f>
        <v>0</v>
      </c>
      <c r="P114" s="10"/>
      <c r="Q114" s="60" t="s">
        <v>260</v>
      </c>
      <c r="R114" s="61" t="s">
        <v>260</v>
      </c>
      <c r="S114" s="62" t="s">
        <v>260</v>
      </c>
    </row>
    <row r="115" spans="1:19" ht="15" customHeight="1" x14ac:dyDescent="0.2">
      <c r="A115" s="94" t="s">
        <v>697</v>
      </c>
      <c r="B115" s="95" t="s">
        <v>270</v>
      </c>
      <c r="C115" s="96">
        <v>0</v>
      </c>
      <c r="D115" s="70">
        <v>1</v>
      </c>
      <c r="E115" s="70">
        <v>3</v>
      </c>
      <c r="F115" s="70">
        <v>9</v>
      </c>
      <c r="G115" s="70">
        <v>0</v>
      </c>
      <c r="H115" s="70">
        <v>4</v>
      </c>
      <c r="I115" s="70">
        <v>1</v>
      </c>
      <c r="J115" s="40">
        <v>12</v>
      </c>
      <c r="K115" s="40">
        <v>1</v>
      </c>
      <c r="L115" s="40">
        <v>1</v>
      </c>
      <c r="M115" s="40">
        <v>1</v>
      </c>
      <c r="N115" s="40">
        <v>0</v>
      </c>
      <c r="O115" s="175">
        <f>'2022_9bis_Mois-Maand'!O114</f>
        <v>0</v>
      </c>
      <c r="P115" s="10"/>
      <c r="Q115" s="60" t="s">
        <v>697</v>
      </c>
      <c r="R115" s="61" t="s">
        <v>269</v>
      </c>
      <c r="S115" s="62" t="s">
        <v>269</v>
      </c>
    </row>
    <row r="116" spans="1:19" ht="15" customHeight="1" x14ac:dyDescent="0.2">
      <c r="A116" s="94" t="s">
        <v>262</v>
      </c>
      <c r="B116" s="95" t="s">
        <v>263</v>
      </c>
      <c r="C116" s="96">
        <v>1</v>
      </c>
      <c r="D116" s="70">
        <v>1</v>
      </c>
      <c r="E116" s="70">
        <v>2</v>
      </c>
      <c r="F116" s="70">
        <v>4</v>
      </c>
      <c r="G116" s="70">
        <v>0</v>
      </c>
      <c r="H116" s="70">
        <v>1</v>
      </c>
      <c r="I116" s="70">
        <v>1</v>
      </c>
      <c r="J116" s="40">
        <v>1</v>
      </c>
      <c r="K116" s="40">
        <v>0</v>
      </c>
      <c r="L116" s="40">
        <v>0</v>
      </c>
      <c r="M116" s="40">
        <v>2</v>
      </c>
      <c r="N116" s="40">
        <v>0</v>
      </c>
      <c r="O116" s="175">
        <f>'2022_9bis_Mois-Maand'!O115</f>
        <v>2</v>
      </c>
      <c r="P116" s="10"/>
      <c r="Q116" s="60" t="s">
        <v>262</v>
      </c>
      <c r="R116" s="61" t="s">
        <v>262</v>
      </c>
      <c r="S116" s="62" t="s">
        <v>262</v>
      </c>
    </row>
    <row r="117" spans="1:19" ht="15" customHeight="1" x14ac:dyDescent="0.2">
      <c r="A117" s="118" t="s">
        <v>307</v>
      </c>
      <c r="B117" s="119" t="s">
        <v>310</v>
      </c>
      <c r="C117" s="96">
        <v>2</v>
      </c>
      <c r="D117" s="70">
        <v>2</v>
      </c>
      <c r="E117" s="70">
        <v>0</v>
      </c>
      <c r="F117" s="70">
        <v>1</v>
      </c>
      <c r="G117" s="70">
        <v>0</v>
      </c>
      <c r="H117" s="70">
        <v>0</v>
      </c>
      <c r="I117" s="7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175">
        <f>'2022_9bis_Mois-Maand'!O116</f>
        <v>1</v>
      </c>
      <c r="P117" s="10"/>
      <c r="Q117" s="60" t="s">
        <v>308</v>
      </c>
      <c r="R117" s="61" t="s">
        <v>309</v>
      </c>
      <c r="S117" s="62" t="s">
        <v>308</v>
      </c>
    </row>
    <row r="118" spans="1:19" ht="15" customHeight="1" x14ac:dyDescent="0.2">
      <c r="A118" s="94" t="s">
        <v>392</v>
      </c>
      <c r="B118" s="95" t="s">
        <v>395</v>
      </c>
      <c r="C118" s="96">
        <v>0</v>
      </c>
      <c r="D118" s="70">
        <v>6</v>
      </c>
      <c r="E118" s="70">
        <v>12</v>
      </c>
      <c r="F118" s="70">
        <v>4</v>
      </c>
      <c r="G118" s="70">
        <v>1</v>
      </c>
      <c r="H118" s="70">
        <v>0</v>
      </c>
      <c r="I118" s="70">
        <v>4</v>
      </c>
      <c r="J118" s="40">
        <v>2</v>
      </c>
      <c r="K118" s="40">
        <v>3</v>
      </c>
      <c r="L118" s="40">
        <v>8</v>
      </c>
      <c r="M118" s="40">
        <v>0</v>
      </c>
      <c r="N118" s="40">
        <v>2</v>
      </c>
      <c r="O118" s="175">
        <f>'2022_9bis_Mois-Maand'!O117</f>
        <v>0</v>
      </c>
      <c r="P118" s="10"/>
      <c r="Q118" s="60" t="s">
        <v>393</v>
      </c>
      <c r="R118" s="61" t="s">
        <v>394</v>
      </c>
      <c r="S118" s="62" t="s">
        <v>393</v>
      </c>
    </row>
    <row r="119" spans="1:19" ht="15" customHeight="1" x14ac:dyDescent="0.2">
      <c r="A119" s="94" t="s">
        <v>442</v>
      </c>
      <c r="B119" s="95" t="s">
        <v>443</v>
      </c>
      <c r="C119" s="96">
        <v>1</v>
      </c>
      <c r="D119" s="70">
        <v>1</v>
      </c>
      <c r="E119" s="70">
        <v>5</v>
      </c>
      <c r="F119" s="70">
        <v>1</v>
      </c>
      <c r="G119" s="70">
        <v>0</v>
      </c>
      <c r="H119" s="70">
        <v>3</v>
      </c>
      <c r="I119" s="70">
        <v>0</v>
      </c>
      <c r="J119" s="40">
        <v>0</v>
      </c>
      <c r="K119" s="40">
        <v>0</v>
      </c>
      <c r="L119" s="40">
        <v>0</v>
      </c>
      <c r="M119" s="40">
        <v>1</v>
      </c>
      <c r="N119" s="40">
        <v>0</v>
      </c>
      <c r="O119" s="175">
        <f>'2022_9bis_Mois-Maand'!O118</f>
        <v>1</v>
      </c>
      <c r="P119" s="10"/>
      <c r="Q119" s="60" t="s">
        <v>442</v>
      </c>
      <c r="R119" s="61" t="s">
        <v>442</v>
      </c>
      <c r="S119" s="62" t="s">
        <v>442</v>
      </c>
    </row>
    <row r="120" spans="1:19" ht="15" customHeight="1" x14ac:dyDescent="0.2">
      <c r="A120" s="94" t="s">
        <v>466</v>
      </c>
      <c r="B120" s="95" t="s">
        <v>467</v>
      </c>
      <c r="C120" s="96">
        <v>0</v>
      </c>
      <c r="D120" s="70">
        <v>0</v>
      </c>
      <c r="E120" s="70">
        <v>0</v>
      </c>
      <c r="F120" s="70">
        <v>4</v>
      </c>
      <c r="G120" s="70">
        <v>0</v>
      </c>
      <c r="H120" s="70">
        <v>125</v>
      </c>
      <c r="I120" s="70">
        <v>0</v>
      </c>
      <c r="J120" s="40">
        <v>0</v>
      </c>
      <c r="K120" s="40">
        <v>1</v>
      </c>
      <c r="L120" s="40">
        <v>0</v>
      </c>
      <c r="M120" s="40">
        <v>0</v>
      </c>
      <c r="N120" s="40">
        <v>0</v>
      </c>
      <c r="O120" s="175">
        <f>'2022_9bis_Mois-Maand'!O119</f>
        <v>0</v>
      </c>
      <c r="P120" s="10"/>
      <c r="Q120" s="60" t="s">
        <v>466</v>
      </c>
      <c r="R120" s="61" t="s">
        <v>466</v>
      </c>
      <c r="S120" s="62" t="s">
        <v>466</v>
      </c>
    </row>
    <row r="121" spans="1:19" ht="15" customHeight="1" x14ac:dyDescent="0.2">
      <c r="A121" s="118" t="s">
        <v>489</v>
      </c>
      <c r="B121" s="119" t="s">
        <v>490</v>
      </c>
      <c r="C121" s="96">
        <v>0</v>
      </c>
      <c r="D121" s="70">
        <v>5</v>
      </c>
      <c r="E121" s="70">
        <v>13</v>
      </c>
      <c r="F121" s="70">
        <v>6</v>
      </c>
      <c r="G121" s="70">
        <v>4</v>
      </c>
      <c r="H121" s="70">
        <v>2</v>
      </c>
      <c r="I121" s="7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175">
        <f>'2022_9bis_Mois-Maand'!O120</f>
        <v>0</v>
      </c>
      <c r="P121" s="10"/>
      <c r="Q121" s="60" t="s">
        <v>489</v>
      </c>
      <c r="R121" s="61" t="s">
        <v>489</v>
      </c>
      <c r="S121" s="62" t="s">
        <v>489</v>
      </c>
    </row>
    <row r="122" spans="1:19" ht="15" customHeight="1" x14ac:dyDescent="0.2">
      <c r="A122" s="118" t="s">
        <v>468</v>
      </c>
      <c r="B122" s="119" t="s">
        <v>470</v>
      </c>
      <c r="C122" s="96">
        <v>4</v>
      </c>
      <c r="D122" s="70">
        <v>16</v>
      </c>
      <c r="E122" s="70">
        <v>16</v>
      </c>
      <c r="F122" s="70">
        <v>13</v>
      </c>
      <c r="G122" s="70">
        <v>5</v>
      </c>
      <c r="H122" s="70">
        <v>2</v>
      </c>
      <c r="I122" s="70">
        <v>3</v>
      </c>
      <c r="J122" s="40">
        <v>8</v>
      </c>
      <c r="K122" s="40">
        <v>0</v>
      </c>
      <c r="L122" s="40">
        <v>8</v>
      </c>
      <c r="M122" s="40">
        <v>13</v>
      </c>
      <c r="N122" s="40">
        <v>6</v>
      </c>
      <c r="O122" s="175">
        <f>'2022_9bis_Mois-Maand'!O121</f>
        <v>9</v>
      </c>
      <c r="P122" s="10"/>
      <c r="Q122" s="60" t="s">
        <v>469</v>
      </c>
      <c r="R122" s="61" t="s">
        <v>469</v>
      </c>
      <c r="S122" s="62" t="s">
        <v>469</v>
      </c>
    </row>
    <row r="123" spans="1:19" ht="15" customHeight="1" x14ac:dyDescent="0.2">
      <c r="A123" s="118" t="s">
        <v>777</v>
      </c>
      <c r="B123" s="119" t="s">
        <v>339</v>
      </c>
      <c r="C123" s="96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175">
        <f>'2022_9bis_Mois-Maand'!O122</f>
        <v>0</v>
      </c>
      <c r="P123" s="10"/>
      <c r="Q123" s="60" t="s">
        <v>336</v>
      </c>
      <c r="R123" s="61" t="s">
        <v>337</v>
      </c>
      <c r="S123" s="62" t="s">
        <v>338</v>
      </c>
    </row>
    <row r="124" spans="1:19" ht="15" customHeight="1" x14ac:dyDescent="0.2">
      <c r="A124" s="118" t="s">
        <v>778</v>
      </c>
      <c r="B124" s="119" t="s">
        <v>359</v>
      </c>
      <c r="C124" s="96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175">
        <f>'2022_9bis_Mois-Maand'!O123</f>
        <v>0</v>
      </c>
      <c r="P124" s="10"/>
      <c r="Q124" s="60" t="s">
        <v>357</v>
      </c>
      <c r="R124" s="61" t="s">
        <v>358</v>
      </c>
      <c r="S124" s="62" t="s">
        <v>357</v>
      </c>
    </row>
    <row r="125" spans="1:19" ht="15" customHeight="1" x14ac:dyDescent="0.2">
      <c r="A125" s="118" t="s">
        <v>779</v>
      </c>
      <c r="B125" s="119" t="s">
        <v>631</v>
      </c>
      <c r="C125" s="96">
        <v>0</v>
      </c>
      <c r="D125" s="70">
        <v>0</v>
      </c>
      <c r="E125" s="70">
        <v>1</v>
      </c>
      <c r="F125" s="70">
        <v>0</v>
      </c>
      <c r="G125" s="70">
        <v>0</v>
      </c>
      <c r="H125" s="70">
        <v>0</v>
      </c>
      <c r="I125" s="7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175">
        <f>'2022_9bis_Mois-Maand'!O124</f>
        <v>0</v>
      </c>
      <c r="P125" s="10"/>
      <c r="Q125" s="60" t="s">
        <v>628</v>
      </c>
      <c r="R125" s="61" t="s">
        <v>629</v>
      </c>
      <c r="S125" s="62" t="s">
        <v>630</v>
      </c>
    </row>
    <row r="126" spans="1:19" ht="15" customHeight="1" x14ac:dyDescent="0.2">
      <c r="A126" s="118" t="s">
        <v>549</v>
      </c>
      <c r="B126" s="119" t="s">
        <v>550</v>
      </c>
      <c r="C126" s="96">
        <v>3</v>
      </c>
      <c r="D126" s="70">
        <v>24</v>
      </c>
      <c r="E126" s="70">
        <v>27</v>
      </c>
      <c r="F126" s="70">
        <v>30</v>
      </c>
      <c r="G126" s="70">
        <v>14</v>
      </c>
      <c r="H126" s="70">
        <v>0</v>
      </c>
      <c r="I126" s="70">
        <v>3</v>
      </c>
      <c r="J126" s="40">
        <v>11</v>
      </c>
      <c r="K126" s="40">
        <v>4</v>
      </c>
      <c r="L126" s="40">
        <v>2</v>
      </c>
      <c r="M126" s="40">
        <v>9</v>
      </c>
      <c r="N126" s="40">
        <v>26</v>
      </c>
      <c r="O126" s="175">
        <f>'2022_9bis_Mois-Maand'!O125</f>
        <v>20</v>
      </c>
      <c r="P126" s="10"/>
      <c r="Q126" s="60" t="s">
        <v>549</v>
      </c>
      <c r="R126" s="61" t="s">
        <v>549</v>
      </c>
      <c r="S126" s="62" t="s">
        <v>549</v>
      </c>
    </row>
    <row r="127" spans="1:19" ht="15" customHeight="1" x14ac:dyDescent="0.2">
      <c r="A127" s="94" t="s">
        <v>780</v>
      </c>
      <c r="B127" s="95" t="s">
        <v>595</v>
      </c>
      <c r="C127" s="96">
        <v>0</v>
      </c>
      <c r="D127" s="70">
        <v>14</v>
      </c>
      <c r="E127" s="70">
        <v>6</v>
      </c>
      <c r="F127" s="70">
        <v>0</v>
      </c>
      <c r="G127" s="70">
        <v>0</v>
      </c>
      <c r="H127" s="70">
        <v>0</v>
      </c>
      <c r="I127" s="7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175">
        <f>'2022_9bis_Mois-Maand'!O126</f>
        <v>0</v>
      </c>
      <c r="P127" s="10"/>
      <c r="Q127" s="60" t="s">
        <v>592</v>
      </c>
      <c r="R127" s="61" t="s">
        <v>593</v>
      </c>
      <c r="S127" s="62" t="s">
        <v>594</v>
      </c>
    </row>
    <row r="128" spans="1:19" ht="15" customHeight="1" x14ac:dyDescent="0.2">
      <c r="A128" s="118" t="s">
        <v>781</v>
      </c>
      <c r="B128" s="119" t="s">
        <v>620</v>
      </c>
      <c r="C128" s="96">
        <v>5</v>
      </c>
      <c r="D128" s="70">
        <v>17</v>
      </c>
      <c r="E128" s="70">
        <v>30</v>
      </c>
      <c r="F128" s="70">
        <v>12</v>
      </c>
      <c r="G128" s="70">
        <v>10</v>
      </c>
      <c r="H128" s="70">
        <v>0</v>
      </c>
      <c r="I128" s="70">
        <v>2</v>
      </c>
      <c r="J128" s="40">
        <v>14</v>
      </c>
      <c r="K128" s="40">
        <v>6</v>
      </c>
      <c r="L128" s="40">
        <v>5</v>
      </c>
      <c r="M128" s="40">
        <v>3</v>
      </c>
      <c r="N128" s="40">
        <v>2</v>
      </c>
      <c r="O128" s="175">
        <f>'2022_9bis_Mois-Maand'!O127</f>
        <v>9</v>
      </c>
      <c r="P128" s="10"/>
      <c r="Q128" s="60" t="s">
        <v>742</v>
      </c>
      <c r="R128" s="61" t="s">
        <v>619</v>
      </c>
      <c r="S128" s="62" t="s">
        <v>743</v>
      </c>
    </row>
    <row r="129" spans="1:19" ht="15" customHeight="1" x14ac:dyDescent="0.2">
      <c r="A129" s="118" t="s">
        <v>617</v>
      </c>
      <c r="B129" s="119" t="s">
        <v>618</v>
      </c>
      <c r="C129" s="96">
        <v>1</v>
      </c>
      <c r="D129" s="70">
        <v>1</v>
      </c>
      <c r="E129" s="70">
        <v>1</v>
      </c>
      <c r="F129" s="70">
        <v>2</v>
      </c>
      <c r="G129" s="70">
        <v>0</v>
      </c>
      <c r="H129" s="70">
        <v>99</v>
      </c>
      <c r="I129" s="70">
        <v>0</v>
      </c>
      <c r="J129" s="40">
        <v>1</v>
      </c>
      <c r="K129" s="40">
        <v>0</v>
      </c>
      <c r="L129" s="40">
        <v>0</v>
      </c>
      <c r="M129" s="40">
        <v>0</v>
      </c>
      <c r="N129" s="40">
        <v>0</v>
      </c>
      <c r="O129" s="175">
        <f>'2022_9bis_Mois-Maand'!O128</f>
        <v>0</v>
      </c>
      <c r="P129" s="10"/>
      <c r="Q129" s="60" t="s">
        <v>617</v>
      </c>
      <c r="R129" s="61" t="s">
        <v>617</v>
      </c>
      <c r="S129" s="62" t="s">
        <v>617</v>
      </c>
    </row>
    <row r="130" spans="1:19" ht="15" customHeight="1" thickBot="1" x14ac:dyDescent="0.25">
      <c r="A130" s="124" t="s">
        <v>632</v>
      </c>
      <c r="B130" s="125" t="s">
        <v>633</v>
      </c>
      <c r="C130" s="100">
        <v>4</v>
      </c>
      <c r="D130" s="101">
        <v>3</v>
      </c>
      <c r="E130" s="101">
        <v>12</v>
      </c>
      <c r="F130" s="101">
        <v>9</v>
      </c>
      <c r="G130" s="101">
        <v>3</v>
      </c>
      <c r="H130" s="101">
        <v>0</v>
      </c>
      <c r="I130" s="101">
        <v>1</v>
      </c>
      <c r="J130" s="102">
        <v>5</v>
      </c>
      <c r="K130" s="102">
        <v>3</v>
      </c>
      <c r="L130" s="102">
        <v>4</v>
      </c>
      <c r="M130" s="102">
        <v>15</v>
      </c>
      <c r="N130" s="102">
        <v>30</v>
      </c>
      <c r="O130" s="176">
        <f>'2022_9bis_Mois-Maand'!O129</f>
        <v>32</v>
      </c>
      <c r="P130" s="10"/>
      <c r="Q130" s="60" t="s">
        <v>632</v>
      </c>
      <c r="R130" s="61" t="s">
        <v>632</v>
      </c>
      <c r="S130" s="62" t="s">
        <v>632</v>
      </c>
    </row>
    <row r="131" spans="1:19" ht="15" customHeight="1" thickBot="1" x14ac:dyDescent="0.25">
      <c r="A131" s="84" t="s">
        <v>686</v>
      </c>
      <c r="B131" s="85" t="s">
        <v>676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177"/>
      <c r="P131" s="10"/>
      <c r="Q131" s="60"/>
      <c r="R131" s="61"/>
      <c r="S131" s="62"/>
    </row>
    <row r="132" spans="1:19" ht="15" customHeight="1" x14ac:dyDescent="0.2">
      <c r="A132" s="116" t="s">
        <v>1</v>
      </c>
      <c r="B132" s="117" t="s">
        <v>2</v>
      </c>
      <c r="C132" s="90">
        <v>137</v>
      </c>
      <c r="D132" s="91">
        <v>63</v>
      </c>
      <c r="E132" s="91">
        <v>169</v>
      </c>
      <c r="F132" s="91">
        <v>322</v>
      </c>
      <c r="G132" s="91">
        <v>105</v>
      </c>
      <c r="H132" s="91">
        <v>27</v>
      </c>
      <c r="I132" s="91">
        <v>33</v>
      </c>
      <c r="J132" s="92">
        <v>32</v>
      </c>
      <c r="K132" s="92">
        <v>14</v>
      </c>
      <c r="L132" s="92">
        <v>41</v>
      </c>
      <c r="M132" s="92">
        <v>91</v>
      </c>
      <c r="N132" s="92">
        <v>63</v>
      </c>
      <c r="O132" s="174">
        <f>'2022_9bis_Mois-Maand'!O131</f>
        <v>47</v>
      </c>
      <c r="P132" s="10"/>
      <c r="Q132" s="60" t="s">
        <v>1</v>
      </c>
      <c r="R132" s="61" t="s">
        <v>1</v>
      </c>
      <c r="S132" s="62" t="s">
        <v>1</v>
      </c>
    </row>
    <row r="133" spans="1:19" ht="15" customHeight="1" x14ac:dyDescent="0.2">
      <c r="A133" s="94" t="s">
        <v>22</v>
      </c>
      <c r="B133" s="95" t="s">
        <v>26</v>
      </c>
      <c r="C133" s="96">
        <v>219</v>
      </c>
      <c r="D133" s="70">
        <v>525</v>
      </c>
      <c r="E133" s="70">
        <v>637</v>
      </c>
      <c r="F133" s="70">
        <v>1199</v>
      </c>
      <c r="G133" s="70">
        <v>623</v>
      </c>
      <c r="H133" s="70">
        <v>292</v>
      </c>
      <c r="I133" s="70">
        <v>287</v>
      </c>
      <c r="J133" s="40">
        <v>369</v>
      </c>
      <c r="K133" s="40">
        <v>150</v>
      </c>
      <c r="L133" s="40">
        <v>199</v>
      </c>
      <c r="M133" s="40">
        <v>192</v>
      </c>
      <c r="N133" s="40">
        <v>166</v>
      </c>
      <c r="O133" s="175">
        <f>'2022_9bis_Mois-Maand'!O132</f>
        <v>118</v>
      </c>
      <c r="P133" s="10"/>
      <c r="Q133" s="60" t="s">
        <v>23</v>
      </c>
      <c r="R133" s="61" t="s">
        <v>24</v>
      </c>
      <c r="S133" s="62" t="s">
        <v>25</v>
      </c>
    </row>
    <row r="134" spans="1:19" ht="15" customHeight="1" x14ac:dyDescent="0.2">
      <c r="A134" s="94" t="s">
        <v>42</v>
      </c>
      <c r="B134" s="95" t="s">
        <v>46</v>
      </c>
      <c r="C134" s="96">
        <v>29</v>
      </c>
      <c r="D134" s="70">
        <v>20</v>
      </c>
      <c r="E134" s="70">
        <v>29</v>
      </c>
      <c r="F134" s="70">
        <v>67</v>
      </c>
      <c r="G134" s="70">
        <v>66</v>
      </c>
      <c r="H134" s="70">
        <v>23</v>
      </c>
      <c r="I134" s="70">
        <v>20</v>
      </c>
      <c r="J134" s="40">
        <v>21</v>
      </c>
      <c r="K134" s="40">
        <v>6</v>
      </c>
      <c r="L134" s="40">
        <v>2</v>
      </c>
      <c r="M134" s="40">
        <v>11</v>
      </c>
      <c r="N134" s="40">
        <v>5</v>
      </c>
      <c r="O134" s="175">
        <f>'2022_9bis_Mois-Maand'!O133</f>
        <v>3</v>
      </c>
      <c r="P134" s="10"/>
      <c r="Q134" s="60" t="s">
        <v>43</v>
      </c>
      <c r="R134" s="61" t="s">
        <v>44</v>
      </c>
      <c r="S134" s="62" t="s">
        <v>45</v>
      </c>
    </row>
    <row r="135" spans="1:19" ht="15" customHeight="1" x14ac:dyDescent="0.2">
      <c r="A135" s="118" t="s">
        <v>67</v>
      </c>
      <c r="B135" s="119" t="s">
        <v>69</v>
      </c>
      <c r="C135" s="96">
        <v>0</v>
      </c>
      <c r="D135" s="70">
        <v>0</v>
      </c>
      <c r="E135" s="70">
        <v>0</v>
      </c>
      <c r="F135" s="70">
        <v>0</v>
      </c>
      <c r="G135" s="70">
        <v>2</v>
      </c>
      <c r="H135" s="70">
        <v>0</v>
      </c>
      <c r="I135" s="7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175">
        <f>'2022_9bis_Mois-Maand'!O134</f>
        <v>0</v>
      </c>
      <c r="P135" s="10"/>
      <c r="Q135" s="60" t="s">
        <v>696</v>
      </c>
      <c r="R135" s="61" t="s">
        <v>68</v>
      </c>
      <c r="S135" s="62" t="s">
        <v>68</v>
      </c>
    </row>
    <row r="136" spans="1:19" ht="15" customHeight="1" x14ac:dyDescent="0.2">
      <c r="A136" s="118" t="s">
        <v>59</v>
      </c>
      <c r="B136" s="119" t="s">
        <v>61</v>
      </c>
      <c r="C136" s="96">
        <v>73</v>
      </c>
      <c r="D136" s="70">
        <v>50</v>
      </c>
      <c r="E136" s="70">
        <v>87</v>
      </c>
      <c r="F136" s="70">
        <v>127</v>
      </c>
      <c r="G136" s="70">
        <v>122</v>
      </c>
      <c r="H136" s="70">
        <v>49</v>
      </c>
      <c r="I136" s="70">
        <v>9</v>
      </c>
      <c r="J136" s="40">
        <v>22</v>
      </c>
      <c r="K136" s="40">
        <v>11</v>
      </c>
      <c r="L136" s="40">
        <v>6</v>
      </c>
      <c r="M136" s="40">
        <v>13</v>
      </c>
      <c r="N136" s="40">
        <v>9</v>
      </c>
      <c r="O136" s="175">
        <f>'2022_9bis_Mois-Maand'!O135</f>
        <v>6</v>
      </c>
      <c r="P136" s="10"/>
      <c r="Q136" s="60" t="s">
        <v>59</v>
      </c>
      <c r="R136" s="61" t="s">
        <v>60</v>
      </c>
      <c r="S136" s="62" t="s">
        <v>59</v>
      </c>
    </row>
    <row r="137" spans="1:19" ht="15" customHeight="1" x14ac:dyDescent="0.2">
      <c r="A137" s="118" t="s">
        <v>97</v>
      </c>
      <c r="B137" s="119" t="s">
        <v>99</v>
      </c>
      <c r="C137" s="96">
        <v>42</v>
      </c>
      <c r="D137" s="70">
        <v>15</v>
      </c>
      <c r="E137" s="70">
        <v>11</v>
      </c>
      <c r="F137" s="70">
        <v>13</v>
      </c>
      <c r="G137" s="70">
        <v>7</v>
      </c>
      <c r="H137" s="70">
        <v>0</v>
      </c>
      <c r="I137" s="70">
        <v>0</v>
      </c>
      <c r="J137" s="40">
        <v>1</v>
      </c>
      <c r="K137" s="40">
        <v>0</v>
      </c>
      <c r="L137" s="40">
        <v>0</v>
      </c>
      <c r="M137" s="40">
        <v>1</v>
      </c>
      <c r="N137" s="40">
        <v>1</v>
      </c>
      <c r="O137" s="175">
        <f>'2022_9bis_Mois-Maand'!O136</f>
        <v>0</v>
      </c>
      <c r="P137" s="10"/>
      <c r="Q137" s="60" t="s">
        <v>98</v>
      </c>
      <c r="R137" s="61" t="s">
        <v>98</v>
      </c>
      <c r="S137" s="62" t="s">
        <v>98</v>
      </c>
    </row>
    <row r="138" spans="1:19" ht="15" customHeight="1" x14ac:dyDescent="0.2">
      <c r="A138" s="118" t="s">
        <v>782</v>
      </c>
      <c r="B138" s="119" t="s">
        <v>96</v>
      </c>
      <c r="C138" s="96">
        <v>0</v>
      </c>
      <c r="D138" s="70">
        <v>0</v>
      </c>
      <c r="E138" s="70">
        <v>3</v>
      </c>
      <c r="F138" s="70">
        <v>0</v>
      </c>
      <c r="G138" s="70">
        <v>0</v>
      </c>
      <c r="H138" s="70">
        <v>0</v>
      </c>
      <c r="I138" s="7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175">
        <f>'2022_9bis_Mois-Maand'!O137</f>
        <v>0</v>
      </c>
      <c r="P138" s="10"/>
      <c r="Q138" s="60" t="s">
        <v>95</v>
      </c>
      <c r="R138" s="61" t="s">
        <v>95</v>
      </c>
      <c r="S138" s="62" t="s">
        <v>95</v>
      </c>
    </row>
    <row r="139" spans="1:19" ht="15" customHeight="1" x14ac:dyDescent="0.2">
      <c r="A139" s="118" t="s">
        <v>329</v>
      </c>
      <c r="B139" s="119" t="s">
        <v>333</v>
      </c>
      <c r="C139" s="96">
        <v>2</v>
      </c>
      <c r="D139" s="70">
        <v>1</v>
      </c>
      <c r="E139" s="70">
        <v>3</v>
      </c>
      <c r="F139" s="70">
        <v>4</v>
      </c>
      <c r="G139" s="70">
        <v>2</v>
      </c>
      <c r="H139" s="70">
        <v>2</v>
      </c>
      <c r="I139" s="70">
        <v>0</v>
      </c>
      <c r="J139" s="40">
        <v>3</v>
      </c>
      <c r="K139" s="40">
        <v>1</v>
      </c>
      <c r="L139" s="40">
        <v>0</v>
      </c>
      <c r="M139" s="40">
        <v>1</v>
      </c>
      <c r="N139" s="40">
        <v>0</v>
      </c>
      <c r="O139" s="175">
        <f>'2022_9bis_Mois-Maand'!O138</f>
        <v>10</v>
      </c>
      <c r="P139" s="10"/>
      <c r="Q139" s="60" t="s">
        <v>330</v>
      </c>
      <c r="R139" s="61" t="s">
        <v>331</v>
      </c>
      <c r="S139" s="62" t="s">
        <v>332</v>
      </c>
    </row>
    <row r="140" spans="1:19" ht="15" customHeight="1" x14ac:dyDescent="0.2">
      <c r="A140" s="118" t="s">
        <v>783</v>
      </c>
      <c r="B140" s="119" t="s">
        <v>117</v>
      </c>
      <c r="C140" s="96">
        <v>142</v>
      </c>
      <c r="D140" s="70">
        <v>285</v>
      </c>
      <c r="E140" s="70">
        <v>192</v>
      </c>
      <c r="F140" s="70">
        <v>118</v>
      </c>
      <c r="G140" s="70">
        <v>62</v>
      </c>
      <c r="H140" s="70">
        <v>45</v>
      </c>
      <c r="I140" s="70">
        <v>21</v>
      </c>
      <c r="J140" s="40">
        <v>42</v>
      </c>
      <c r="K140" s="40">
        <v>10</v>
      </c>
      <c r="L140" s="40">
        <v>21</v>
      </c>
      <c r="M140" s="40">
        <v>14</v>
      </c>
      <c r="N140" s="40">
        <v>9</v>
      </c>
      <c r="O140" s="175">
        <f>'2022_9bis_Mois-Maand'!O139</f>
        <v>6</v>
      </c>
      <c r="P140" s="10"/>
      <c r="Q140" s="60" t="s">
        <v>744</v>
      </c>
      <c r="R140" s="61" t="s">
        <v>116</v>
      </c>
      <c r="S140" s="62" t="s">
        <v>745</v>
      </c>
    </row>
    <row r="141" spans="1:19" ht="15" customHeight="1" x14ac:dyDescent="0.2">
      <c r="A141" s="118" t="s">
        <v>784</v>
      </c>
      <c r="B141" s="119" t="s">
        <v>589</v>
      </c>
      <c r="C141" s="96">
        <v>0</v>
      </c>
      <c r="D141" s="70">
        <v>1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175">
        <f>'2022_9bis_Mois-Maand'!O140</f>
        <v>0</v>
      </c>
      <c r="P141" s="10"/>
      <c r="Q141" s="60" t="s">
        <v>746</v>
      </c>
      <c r="R141" s="61" t="s">
        <v>587</v>
      </c>
      <c r="S141" s="62" t="s">
        <v>588</v>
      </c>
    </row>
    <row r="142" spans="1:19" ht="15" customHeight="1" x14ac:dyDescent="0.2">
      <c r="A142" s="94" t="s">
        <v>229</v>
      </c>
      <c r="B142" s="95" t="s">
        <v>233</v>
      </c>
      <c r="C142" s="96">
        <v>67</v>
      </c>
      <c r="D142" s="70">
        <v>52</v>
      </c>
      <c r="E142" s="70">
        <v>89</v>
      </c>
      <c r="F142" s="70">
        <v>215</v>
      </c>
      <c r="G142" s="70">
        <v>149</v>
      </c>
      <c r="H142" s="70">
        <v>55</v>
      </c>
      <c r="I142" s="70">
        <v>72</v>
      </c>
      <c r="J142" s="40">
        <v>66</v>
      </c>
      <c r="K142" s="40">
        <v>24</v>
      </c>
      <c r="L142" s="40">
        <v>41</v>
      </c>
      <c r="M142" s="40">
        <v>43</v>
      </c>
      <c r="N142" s="40">
        <v>31</v>
      </c>
      <c r="O142" s="175">
        <f>'2022_9bis_Mois-Maand'!O141</f>
        <v>37</v>
      </c>
      <c r="P142" s="10"/>
      <c r="Q142" s="60" t="s">
        <v>230</v>
      </c>
      <c r="R142" s="61" t="s">
        <v>231</v>
      </c>
      <c r="S142" s="62" t="s">
        <v>232</v>
      </c>
    </row>
    <row r="143" spans="1:19" ht="15" customHeight="1" x14ac:dyDescent="0.2">
      <c r="A143" s="94" t="s">
        <v>281</v>
      </c>
      <c r="B143" s="95" t="s">
        <v>284</v>
      </c>
      <c r="C143" s="96">
        <v>312</v>
      </c>
      <c r="D143" s="70">
        <v>474</v>
      </c>
      <c r="E143" s="70">
        <v>438</v>
      </c>
      <c r="F143" s="70">
        <v>331</v>
      </c>
      <c r="G143" s="70">
        <v>117</v>
      </c>
      <c r="H143" s="70">
        <v>68</v>
      </c>
      <c r="I143" s="70">
        <v>38</v>
      </c>
      <c r="J143" s="40">
        <v>55</v>
      </c>
      <c r="K143" s="40">
        <v>17</v>
      </c>
      <c r="L143" s="40">
        <v>20</v>
      </c>
      <c r="M143" s="40">
        <v>11</v>
      </c>
      <c r="N143" s="40">
        <v>13</v>
      </c>
      <c r="O143" s="175">
        <f>'2022_9bis_Mois-Maand'!O142</f>
        <v>12</v>
      </c>
      <c r="P143" s="10"/>
      <c r="Q143" s="60" t="s">
        <v>282</v>
      </c>
      <c r="R143" s="61" t="s">
        <v>283</v>
      </c>
      <c r="S143" s="62" t="s">
        <v>282</v>
      </c>
    </row>
    <row r="144" spans="1:19" ht="15" customHeight="1" x14ac:dyDescent="0.2">
      <c r="A144" s="118" t="s">
        <v>276</v>
      </c>
      <c r="B144" s="119" t="s">
        <v>280</v>
      </c>
      <c r="C144" s="96">
        <v>3</v>
      </c>
      <c r="D144" s="70">
        <v>4</v>
      </c>
      <c r="E144" s="70">
        <v>0</v>
      </c>
      <c r="F144" s="70">
        <v>4</v>
      </c>
      <c r="G144" s="70">
        <v>5</v>
      </c>
      <c r="H144" s="70">
        <v>0</v>
      </c>
      <c r="I144" s="70">
        <v>0</v>
      </c>
      <c r="J144" s="40">
        <v>0</v>
      </c>
      <c r="K144" s="40">
        <v>0</v>
      </c>
      <c r="L144" s="40">
        <v>1</v>
      </c>
      <c r="M144" s="40">
        <v>0</v>
      </c>
      <c r="N144" s="40">
        <v>0</v>
      </c>
      <c r="O144" s="175">
        <f>'2022_9bis_Mois-Maand'!O143</f>
        <v>0</v>
      </c>
      <c r="P144" s="10"/>
      <c r="Q144" s="60" t="s">
        <v>277</v>
      </c>
      <c r="R144" s="61" t="s">
        <v>278</v>
      </c>
      <c r="S144" s="62" t="s">
        <v>279</v>
      </c>
    </row>
    <row r="145" spans="1:19" ht="15" customHeight="1" x14ac:dyDescent="0.2">
      <c r="A145" s="118" t="s">
        <v>290</v>
      </c>
      <c r="B145" s="119" t="s">
        <v>291</v>
      </c>
      <c r="C145" s="96">
        <v>103</v>
      </c>
      <c r="D145" s="70">
        <v>68</v>
      </c>
      <c r="E145" s="70">
        <v>58</v>
      </c>
      <c r="F145" s="70">
        <v>135</v>
      </c>
      <c r="G145" s="70">
        <v>80</v>
      </c>
      <c r="H145" s="70">
        <v>38</v>
      </c>
      <c r="I145" s="70">
        <v>24</v>
      </c>
      <c r="J145" s="40">
        <v>14</v>
      </c>
      <c r="K145" s="40">
        <v>3</v>
      </c>
      <c r="L145" s="40">
        <v>1</v>
      </c>
      <c r="M145" s="40">
        <v>3</v>
      </c>
      <c r="N145" s="40">
        <v>9</v>
      </c>
      <c r="O145" s="175">
        <f>'2022_9bis_Mois-Maand'!O144</f>
        <v>11</v>
      </c>
      <c r="P145" s="10"/>
      <c r="Q145" s="60" t="s">
        <v>290</v>
      </c>
      <c r="R145" s="61" t="s">
        <v>290</v>
      </c>
      <c r="S145" s="62" t="s">
        <v>290</v>
      </c>
    </row>
    <row r="146" spans="1:19" ht="15" customHeight="1" x14ac:dyDescent="0.2">
      <c r="A146" s="118" t="s">
        <v>292</v>
      </c>
      <c r="B146" s="119" t="s">
        <v>294</v>
      </c>
      <c r="C146" s="96">
        <v>107</v>
      </c>
      <c r="D146" s="70">
        <v>48</v>
      </c>
      <c r="E146" s="70">
        <v>57</v>
      </c>
      <c r="F146" s="70">
        <v>130</v>
      </c>
      <c r="G146" s="70">
        <v>68</v>
      </c>
      <c r="H146" s="70">
        <v>26</v>
      </c>
      <c r="I146" s="70">
        <v>22</v>
      </c>
      <c r="J146" s="40">
        <v>8</v>
      </c>
      <c r="K146" s="40">
        <v>12</v>
      </c>
      <c r="L146" s="40">
        <v>37</v>
      </c>
      <c r="M146" s="40">
        <v>82</v>
      </c>
      <c r="N146" s="40">
        <v>74</v>
      </c>
      <c r="O146" s="175">
        <f>'2022_9bis_Mois-Maand'!O145</f>
        <v>71</v>
      </c>
      <c r="P146" s="10"/>
      <c r="Q146" s="60" t="s">
        <v>293</v>
      </c>
      <c r="R146" s="61" t="s">
        <v>293</v>
      </c>
      <c r="S146" s="62" t="s">
        <v>292</v>
      </c>
    </row>
    <row r="147" spans="1:19" ht="15" customHeight="1" x14ac:dyDescent="0.2">
      <c r="A147" s="118" t="s">
        <v>698</v>
      </c>
      <c r="B147" s="119" t="s">
        <v>301</v>
      </c>
      <c r="C147" s="96">
        <v>9</v>
      </c>
      <c r="D147" s="70">
        <v>36</v>
      </c>
      <c r="E147" s="70">
        <v>19</v>
      </c>
      <c r="F147" s="70">
        <v>40</v>
      </c>
      <c r="G147" s="70">
        <v>9</v>
      </c>
      <c r="H147" s="70">
        <v>9</v>
      </c>
      <c r="I147" s="70">
        <v>10</v>
      </c>
      <c r="J147" s="40">
        <v>1</v>
      </c>
      <c r="K147" s="40">
        <v>1</v>
      </c>
      <c r="L147" s="40">
        <v>6</v>
      </c>
      <c r="M147" s="40">
        <v>1</v>
      </c>
      <c r="N147" s="40">
        <v>3</v>
      </c>
      <c r="O147" s="175">
        <f>'2022_9bis_Mois-Maand'!O146</f>
        <v>0</v>
      </c>
      <c r="P147" s="10"/>
      <c r="Q147" s="60" t="s">
        <v>698</v>
      </c>
      <c r="R147" s="61" t="s">
        <v>300</v>
      </c>
      <c r="S147" s="62" t="s">
        <v>300</v>
      </c>
    </row>
    <row r="148" spans="1:19" ht="15" customHeight="1" x14ac:dyDescent="0.2">
      <c r="A148" s="118" t="s">
        <v>316</v>
      </c>
      <c r="B148" s="119" t="s">
        <v>318</v>
      </c>
      <c r="C148" s="96">
        <v>0</v>
      </c>
      <c r="D148" s="70">
        <v>0</v>
      </c>
      <c r="E148" s="70">
        <v>5</v>
      </c>
      <c r="F148" s="70">
        <v>1</v>
      </c>
      <c r="G148" s="70">
        <v>1</v>
      </c>
      <c r="H148" s="70">
        <v>0</v>
      </c>
      <c r="I148" s="70">
        <v>1</v>
      </c>
      <c r="J148" s="40">
        <v>0</v>
      </c>
      <c r="K148" s="40">
        <v>0</v>
      </c>
      <c r="L148" s="40">
        <v>0</v>
      </c>
      <c r="M148" s="40">
        <v>0</v>
      </c>
      <c r="N148" s="40">
        <v>2</v>
      </c>
      <c r="O148" s="175">
        <f>'2022_9bis_Mois-Maand'!O147</f>
        <v>0</v>
      </c>
      <c r="P148" s="10"/>
      <c r="Q148" s="60" t="s">
        <v>317</v>
      </c>
      <c r="R148" s="61" t="s">
        <v>317</v>
      </c>
      <c r="S148" s="62" t="s">
        <v>317</v>
      </c>
    </row>
    <row r="149" spans="1:19" ht="15" customHeight="1" x14ac:dyDescent="0.2">
      <c r="A149" s="118" t="s">
        <v>311</v>
      </c>
      <c r="B149" s="119" t="s">
        <v>315</v>
      </c>
      <c r="C149" s="96">
        <v>8</v>
      </c>
      <c r="D149" s="70">
        <v>15</v>
      </c>
      <c r="E149" s="70">
        <v>21</v>
      </c>
      <c r="F149" s="70">
        <v>48</v>
      </c>
      <c r="G149" s="70">
        <v>10</v>
      </c>
      <c r="H149" s="70">
        <v>12</v>
      </c>
      <c r="I149" s="70">
        <v>4</v>
      </c>
      <c r="J149" s="40">
        <v>9</v>
      </c>
      <c r="K149" s="40">
        <v>0</v>
      </c>
      <c r="L149" s="40">
        <v>9</v>
      </c>
      <c r="M149" s="40">
        <v>3</v>
      </c>
      <c r="N149" s="40">
        <v>4</v>
      </c>
      <c r="O149" s="175">
        <f>'2022_9bis_Mois-Maand'!O148</f>
        <v>2</v>
      </c>
      <c r="P149" s="10"/>
      <c r="Q149" s="60" t="s">
        <v>312</v>
      </c>
      <c r="R149" s="61" t="s">
        <v>313</v>
      </c>
      <c r="S149" s="62" t="s">
        <v>314</v>
      </c>
    </row>
    <row r="150" spans="1:19" ht="15" customHeight="1" x14ac:dyDescent="0.2">
      <c r="A150" s="118" t="s">
        <v>319</v>
      </c>
      <c r="B150" s="119" t="s">
        <v>322</v>
      </c>
      <c r="C150" s="96">
        <v>21</v>
      </c>
      <c r="D150" s="70">
        <v>11</v>
      </c>
      <c r="E150" s="70">
        <v>20</v>
      </c>
      <c r="F150" s="70">
        <v>49</v>
      </c>
      <c r="G150" s="70">
        <v>72</v>
      </c>
      <c r="H150" s="70">
        <v>26</v>
      </c>
      <c r="I150" s="70">
        <v>27</v>
      </c>
      <c r="J150" s="40">
        <v>31</v>
      </c>
      <c r="K150" s="40">
        <v>2</v>
      </c>
      <c r="L150" s="40">
        <v>18</v>
      </c>
      <c r="M150" s="40">
        <v>7</v>
      </c>
      <c r="N150" s="40">
        <v>3</v>
      </c>
      <c r="O150" s="175">
        <f>'2022_9bis_Mois-Maand'!O149</f>
        <v>6</v>
      </c>
      <c r="P150" s="10"/>
      <c r="Q150" s="60" t="s">
        <v>320</v>
      </c>
      <c r="R150" s="61" t="s">
        <v>321</v>
      </c>
      <c r="S150" s="62" t="s">
        <v>319</v>
      </c>
    </row>
    <row r="151" spans="1:19" ht="15" customHeight="1" x14ac:dyDescent="0.2">
      <c r="A151" s="118" t="s">
        <v>785</v>
      </c>
      <c r="B151" s="119" t="s">
        <v>486</v>
      </c>
      <c r="C151" s="96">
        <v>1</v>
      </c>
      <c r="D151" s="70">
        <v>0</v>
      </c>
      <c r="E151" s="70">
        <v>4</v>
      </c>
      <c r="F151" s="70">
        <v>0</v>
      </c>
      <c r="G151" s="70">
        <v>0</v>
      </c>
      <c r="H151" s="70">
        <v>3</v>
      </c>
      <c r="I151" s="70">
        <v>0</v>
      </c>
      <c r="J151" s="40">
        <v>2</v>
      </c>
      <c r="K151" s="40">
        <v>0</v>
      </c>
      <c r="L151" s="40">
        <v>0</v>
      </c>
      <c r="M151" s="40">
        <v>0</v>
      </c>
      <c r="N151" s="40">
        <v>0</v>
      </c>
      <c r="O151" s="175">
        <f>'2022_9bis_Mois-Maand'!O150</f>
        <v>0</v>
      </c>
      <c r="P151" s="10"/>
      <c r="Q151" s="60" t="s">
        <v>747</v>
      </c>
      <c r="R151" s="61" t="s">
        <v>485</v>
      </c>
      <c r="S151" s="62" t="s">
        <v>748</v>
      </c>
    </row>
    <row r="152" spans="1:19" ht="15" customHeight="1" x14ac:dyDescent="0.2">
      <c r="A152" s="118" t="s">
        <v>786</v>
      </c>
      <c r="B152" s="119" t="s">
        <v>341</v>
      </c>
      <c r="C152" s="96">
        <v>0</v>
      </c>
      <c r="D152" s="70">
        <v>1</v>
      </c>
      <c r="E152" s="70">
        <v>0</v>
      </c>
      <c r="F152" s="70">
        <v>1</v>
      </c>
      <c r="G152" s="70">
        <v>1</v>
      </c>
      <c r="H152" s="70">
        <v>0</v>
      </c>
      <c r="I152" s="7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175">
        <f>'2022_9bis_Mois-Maand'!O151</f>
        <v>0</v>
      </c>
      <c r="P152" s="10"/>
      <c r="Q152" s="60" t="s">
        <v>749</v>
      </c>
      <c r="R152" s="61" t="s">
        <v>340</v>
      </c>
      <c r="S152" s="62" t="s">
        <v>750</v>
      </c>
    </row>
    <row r="153" spans="1:19" ht="15" customHeight="1" x14ac:dyDescent="0.2">
      <c r="A153" s="118" t="s">
        <v>342</v>
      </c>
      <c r="B153" s="119" t="s">
        <v>344</v>
      </c>
      <c r="C153" s="96">
        <v>2</v>
      </c>
      <c r="D153" s="70">
        <v>1</v>
      </c>
      <c r="E153" s="70">
        <v>1</v>
      </c>
      <c r="F153" s="70">
        <v>0</v>
      </c>
      <c r="G153" s="70">
        <v>1</v>
      </c>
      <c r="H153" s="70">
        <v>0</v>
      </c>
      <c r="I153" s="7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175">
        <f>'2022_9bis_Mois-Maand'!O152</f>
        <v>0</v>
      </c>
      <c r="P153" s="10"/>
      <c r="Q153" s="60" t="s">
        <v>700</v>
      </c>
      <c r="R153" s="61" t="s">
        <v>343</v>
      </c>
      <c r="S153" s="62" t="s">
        <v>343</v>
      </c>
    </row>
    <row r="154" spans="1:19" ht="15" customHeight="1" x14ac:dyDescent="0.2">
      <c r="A154" s="118" t="s">
        <v>326</v>
      </c>
      <c r="B154" s="119" t="s">
        <v>328</v>
      </c>
      <c r="C154" s="96">
        <v>11</v>
      </c>
      <c r="D154" s="70">
        <v>9</v>
      </c>
      <c r="E154" s="70">
        <v>6</v>
      </c>
      <c r="F154" s="70">
        <v>38</v>
      </c>
      <c r="G154" s="70">
        <v>47</v>
      </c>
      <c r="H154" s="70">
        <v>17</v>
      </c>
      <c r="I154" s="70">
        <v>14</v>
      </c>
      <c r="J154" s="40">
        <v>21</v>
      </c>
      <c r="K154" s="40">
        <v>8</v>
      </c>
      <c r="L154" s="40">
        <v>3</v>
      </c>
      <c r="M154" s="40">
        <v>3</v>
      </c>
      <c r="N154" s="40">
        <v>4</v>
      </c>
      <c r="O154" s="175">
        <f>'2022_9bis_Mois-Maand'!O153</f>
        <v>2</v>
      </c>
      <c r="P154" s="10"/>
      <c r="Q154" s="60" t="s">
        <v>699</v>
      </c>
      <c r="R154" s="61" t="s">
        <v>326</v>
      </c>
      <c r="S154" s="62" t="s">
        <v>327</v>
      </c>
    </row>
    <row r="155" spans="1:19" ht="15" customHeight="1" x14ac:dyDescent="0.2">
      <c r="A155" s="94" t="s">
        <v>751</v>
      </c>
      <c r="B155" s="95" t="s">
        <v>346</v>
      </c>
      <c r="C155" s="96">
        <v>0</v>
      </c>
      <c r="D155" s="70">
        <v>0</v>
      </c>
      <c r="E155" s="70">
        <v>3</v>
      </c>
      <c r="F155" s="70">
        <v>0</v>
      </c>
      <c r="G155" s="70">
        <v>1</v>
      </c>
      <c r="H155" s="70">
        <v>0</v>
      </c>
      <c r="I155" s="70">
        <v>1</v>
      </c>
      <c r="J155" s="40">
        <v>1</v>
      </c>
      <c r="K155" s="40">
        <v>0</v>
      </c>
      <c r="L155" s="40">
        <v>1</v>
      </c>
      <c r="M155" s="40">
        <v>0</v>
      </c>
      <c r="N155" s="40">
        <v>0</v>
      </c>
      <c r="O155" s="175">
        <f>'2022_9bis_Mois-Maand'!O154</f>
        <v>0</v>
      </c>
      <c r="P155" s="10"/>
      <c r="Q155" s="60" t="s">
        <v>345</v>
      </c>
      <c r="R155" s="61" t="s">
        <v>345</v>
      </c>
      <c r="S155" s="62" t="s">
        <v>751</v>
      </c>
    </row>
    <row r="156" spans="1:19" ht="15" customHeight="1" x14ac:dyDescent="0.2">
      <c r="A156" s="118" t="s">
        <v>347</v>
      </c>
      <c r="B156" s="119" t="s">
        <v>350</v>
      </c>
      <c r="C156" s="96">
        <v>29</v>
      </c>
      <c r="D156" s="70">
        <v>45</v>
      </c>
      <c r="E156" s="70">
        <v>73</v>
      </c>
      <c r="F156" s="70">
        <v>80</v>
      </c>
      <c r="G156" s="70">
        <v>33</v>
      </c>
      <c r="H156" s="70">
        <v>29</v>
      </c>
      <c r="I156" s="70">
        <v>25</v>
      </c>
      <c r="J156" s="40">
        <v>38</v>
      </c>
      <c r="K156" s="40">
        <v>2</v>
      </c>
      <c r="L156" s="40">
        <v>10</v>
      </c>
      <c r="M156" s="40">
        <v>22</v>
      </c>
      <c r="N156" s="40">
        <v>10</v>
      </c>
      <c r="O156" s="175">
        <f>'2022_9bis_Mois-Maand'!O155</f>
        <v>8</v>
      </c>
      <c r="P156" s="10"/>
      <c r="Q156" s="60" t="s">
        <v>348</v>
      </c>
      <c r="R156" s="61" t="s">
        <v>348</v>
      </c>
      <c r="S156" s="62" t="s">
        <v>349</v>
      </c>
    </row>
    <row r="157" spans="1:19" ht="15" customHeight="1" x14ac:dyDescent="0.2">
      <c r="A157" s="94" t="s">
        <v>431</v>
      </c>
      <c r="B157" s="95" t="s">
        <v>433</v>
      </c>
      <c r="C157" s="96">
        <v>0</v>
      </c>
      <c r="D157" s="70">
        <v>8</v>
      </c>
      <c r="E157" s="70">
        <v>4</v>
      </c>
      <c r="F157" s="70">
        <v>0</v>
      </c>
      <c r="G157" s="70">
        <v>1</v>
      </c>
      <c r="H157" s="70">
        <v>3</v>
      </c>
      <c r="I157" s="70">
        <v>0</v>
      </c>
      <c r="J157" s="40">
        <v>1</v>
      </c>
      <c r="K157" s="40">
        <v>0</v>
      </c>
      <c r="L157" s="40">
        <v>0</v>
      </c>
      <c r="M157" s="40">
        <v>0</v>
      </c>
      <c r="N157" s="40">
        <v>0</v>
      </c>
      <c r="O157" s="175">
        <f>'2022_9bis_Mois-Maand'!O156</f>
        <v>0</v>
      </c>
      <c r="P157" s="10"/>
      <c r="Q157" s="60" t="s">
        <v>701</v>
      </c>
      <c r="R157" s="61" t="s">
        <v>432</v>
      </c>
      <c r="S157" s="62" t="s">
        <v>432</v>
      </c>
    </row>
    <row r="158" spans="1:19" ht="15" customHeight="1" x14ac:dyDescent="0.2">
      <c r="A158" s="94" t="s">
        <v>388</v>
      </c>
      <c r="B158" s="95" t="s">
        <v>391</v>
      </c>
      <c r="C158" s="96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175">
        <f>'2022_9bis_Mois-Maand'!O157</f>
        <v>0</v>
      </c>
      <c r="P158" s="10"/>
      <c r="Q158" s="60" t="s">
        <v>389</v>
      </c>
      <c r="R158" s="61" t="s">
        <v>390</v>
      </c>
      <c r="S158" s="62" t="s">
        <v>388</v>
      </c>
    </row>
    <row r="159" spans="1:19" ht="15" customHeight="1" x14ac:dyDescent="0.2">
      <c r="A159" s="94" t="s">
        <v>413</v>
      </c>
      <c r="B159" s="95" t="s">
        <v>417</v>
      </c>
      <c r="C159" s="96">
        <v>60</v>
      </c>
      <c r="D159" s="70">
        <v>227</v>
      </c>
      <c r="E159" s="70">
        <v>125</v>
      </c>
      <c r="F159" s="70">
        <v>139</v>
      </c>
      <c r="G159" s="70">
        <v>108</v>
      </c>
      <c r="H159" s="70">
        <v>44</v>
      </c>
      <c r="I159" s="70">
        <v>24</v>
      </c>
      <c r="J159" s="40">
        <v>12</v>
      </c>
      <c r="K159" s="40">
        <v>3</v>
      </c>
      <c r="L159" s="40">
        <v>3</v>
      </c>
      <c r="M159" s="40">
        <v>8</v>
      </c>
      <c r="N159" s="40">
        <v>23</v>
      </c>
      <c r="O159" s="175">
        <f>'2022_9bis_Mois-Maand'!O158</f>
        <v>25</v>
      </c>
      <c r="P159" s="10"/>
      <c r="Q159" s="60" t="s">
        <v>414</v>
      </c>
      <c r="R159" s="61" t="s">
        <v>415</v>
      </c>
      <c r="S159" s="62" t="s">
        <v>416</v>
      </c>
    </row>
    <row r="160" spans="1:19" ht="15" customHeight="1" x14ac:dyDescent="0.2">
      <c r="A160" s="94" t="s">
        <v>409</v>
      </c>
      <c r="B160" s="95" t="s">
        <v>410</v>
      </c>
      <c r="C160" s="96">
        <v>10</v>
      </c>
      <c r="D160" s="70">
        <v>2</v>
      </c>
      <c r="E160" s="70">
        <v>4</v>
      </c>
      <c r="F160" s="70">
        <v>4</v>
      </c>
      <c r="G160" s="70">
        <v>2</v>
      </c>
      <c r="H160" s="70">
        <v>2</v>
      </c>
      <c r="I160" s="70">
        <v>1</v>
      </c>
      <c r="J160" s="40">
        <v>1</v>
      </c>
      <c r="K160" s="40">
        <v>0</v>
      </c>
      <c r="L160" s="40">
        <v>0</v>
      </c>
      <c r="M160" s="40">
        <v>0</v>
      </c>
      <c r="N160" s="40">
        <v>0</v>
      </c>
      <c r="O160" s="175">
        <f>'2022_9bis_Mois-Maand'!O159</f>
        <v>0</v>
      </c>
      <c r="P160" s="10"/>
      <c r="Q160" s="60" t="s">
        <v>409</v>
      </c>
      <c r="R160" s="61" t="s">
        <v>409</v>
      </c>
      <c r="S160" s="62" t="s">
        <v>409</v>
      </c>
    </row>
    <row r="161" spans="1:19" ht="15" customHeight="1" x14ac:dyDescent="0.2">
      <c r="A161" s="94" t="s">
        <v>453</v>
      </c>
      <c r="B161" s="95" t="s">
        <v>455</v>
      </c>
      <c r="C161" s="96">
        <v>182</v>
      </c>
      <c r="D161" s="70">
        <v>118</v>
      </c>
      <c r="E161" s="70">
        <v>126</v>
      </c>
      <c r="F161" s="70">
        <v>105</v>
      </c>
      <c r="G161" s="70">
        <v>99</v>
      </c>
      <c r="H161" s="70">
        <v>0</v>
      </c>
      <c r="I161" s="70">
        <v>29</v>
      </c>
      <c r="J161" s="40">
        <v>15</v>
      </c>
      <c r="K161" s="40">
        <v>15</v>
      </c>
      <c r="L161" s="40">
        <v>14</v>
      </c>
      <c r="M161" s="40">
        <v>10</v>
      </c>
      <c r="N161" s="40">
        <v>21</v>
      </c>
      <c r="O161" s="175">
        <f>'2022_9bis_Mois-Maand'!O160</f>
        <v>17</v>
      </c>
      <c r="P161" s="10"/>
      <c r="Q161" s="60" t="s">
        <v>454</v>
      </c>
      <c r="R161" s="61" t="s">
        <v>454</v>
      </c>
      <c r="S161" s="62" t="s">
        <v>454</v>
      </c>
    </row>
    <row r="162" spans="1:19" ht="15" customHeight="1" x14ac:dyDescent="0.2">
      <c r="A162" s="118" t="s">
        <v>462</v>
      </c>
      <c r="B162" s="119" t="s">
        <v>463</v>
      </c>
      <c r="C162" s="96">
        <v>0</v>
      </c>
      <c r="D162" s="70">
        <v>0</v>
      </c>
      <c r="E162" s="70">
        <v>1</v>
      </c>
      <c r="F162" s="70">
        <v>0</v>
      </c>
      <c r="G162" s="70">
        <v>0</v>
      </c>
      <c r="H162" s="70">
        <v>0</v>
      </c>
      <c r="I162" s="70">
        <v>2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175">
        <f>'2022_9bis_Mois-Maand'!O161</f>
        <v>0</v>
      </c>
      <c r="P162" s="10"/>
      <c r="Q162" s="60" t="s">
        <v>462</v>
      </c>
      <c r="R162" s="61" t="s">
        <v>462</v>
      </c>
      <c r="S162" s="62" t="s">
        <v>462</v>
      </c>
    </row>
    <row r="163" spans="1:19" ht="15" customHeight="1" x14ac:dyDescent="0.2">
      <c r="A163" s="94" t="s">
        <v>464</v>
      </c>
      <c r="B163" s="95" t="s">
        <v>465</v>
      </c>
      <c r="C163" s="96">
        <v>183</v>
      </c>
      <c r="D163" s="70">
        <v>412</v>
      </c>
      <c r="E163" s="70">
        <v>521</v>
      </c>
      <c r="F163" s="70">
        <v>487</v>
      </c>
      <c r="G163" s="70">
        <v>308</v>
      </c>
      <c r="H163" s="70">
        <v>0</v>
      </c>
      <c r="I163" s="70">
        <v>91</v>
      </c>
      <c r="J163" s="40">
        <v>112</v>
      </c>
      <c r="K163" s="40">
        <v>37</v>
      </c>
      <c r="L163" s="40">
        <v>29</v>
      </c>
      <c r="M163" s="40">
        <v>33</v>
      </c>
      <c r="N163" s="40">
        <v>29</v>
      </c>
      <c r="O163" s="175">
        <f>'2022_9bis_Mois-Maand'!O162</f>
        <v>27</v>
      </c>
      <c r="P163" s="10"/>
      <c r="Q163" s="60" t="s">
        <v>464</v>
      </c>
      <c r="R163" s="61" t="s">
        <v>464</v>
      </c>
      <c r="S163" s="62" t="s">
        <v>464</v>
      </c>
    </row>
    <row r="164" spans="1:19" ht="15" customHeight="1" x14ac:dyDescent="0.2">
      <c r="A164" s="118" t="s">
        <v>471</v>
      </c>
      <c r="B164" s="119" t="s">
        <v>474</v>
      </c>
      <c r="C164" s="96">
        <v>12</v>
      </c>
      <c r="D164" s="70">
        <v>57</v>
      </c>
      <c r="E164" s="70">
        <v>98</v>
      </c>
      <c r="F164" s="70">
        <v>35</v>
      </c>
      <c r="G164" s="70">
        <v>17</v>
      </c>
      <c r="H164" s="70">
        <v>13</v>
      </c>
      <c r="I164" s="70">
        <v>13</v>
      </c>
      <c r="J164" s="40">
        <v>15</v>
      </c>
      <c r="K164" s="40">
        <v>8</v>
      </c>
      <c r="L164" s="40">
        <v>19</v>
      </c>
      <c r="M164" s="40">
        <v>13</v>
      </c>
      <c r="N164" s="40">
        <v>24</v>
      </c>
      <c r="O164" s="175">
        <f>'2022_9bis_Mois-Maand'!O163</f>
        <v>16</v>
      </c>
      <c r="P164" s="10"/>
      <c r="Q164" s="60" t="s">
        <v>472</v>
      </c>
      <c r="R164" s="61" t="s">
        <v>473</v>
      </c>
      <c r="S164" s="62" t="s">
        <v>471</v>
      </c>
    </row>
    <row r="165" spans="1:19" ht="15" customHeight="1" x14ac:dyDescent="0.2">
      <c r="A165" s="94" t="s">
        <v>494</v>
      </c>
      <c r="B165" s="95" t="s">
        <v>496</v>
      </c>
      <c r="C165" s="96">
        <v>0</v>
      </c>
      <c r="D165" s="70">
        <v>0</v>
      </c>
      <c r="E165" s="70">
        <v>0</v>
      </c>
      <c r="F165" s="70">
        <v>1</v>
      </c>
      <c r="G165" s="70">
        <v>0</v>
      </c>
      <c r="H165" s="70">
        <v>4</v>
      </c>
      <c r="I165" s="7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175">
        <f>'2022_9bis_Mois-Maand'!O164</f>
        <v>0</v>
      </c>
      <c r="P165" s="10"/>
      <c r="Q165" s="60" t="s">
        <v>494</v>
      </c>
      <c r="R165" s="61" t="s">
        <v>495</v>
      </c>
      <c r="S165" s="62" t="s">
        <v>494</v>
      </c>
    </row>
    <row r="166" spans="1:19" ht="15" customHeight="1" x14ac:dyDescent="0.2">
      <c r="A166" s="118" t="s">
        <v>787</v>
      </c>
      <c r="B166" s="119" t="s">
        <v>510</v>
      </c>
      <c r="C166" s="96">
        <v>0</v>
      </c>
      <c r="D166" s="70">
        <v>0</v>
      </c>
      <c r="E166" s="70">
        <v>2</v>
      </c>
      <c r="F166" s="70">
        <v>0</v>
      </c>
      <c r="G166" s="70">
        <v>0</v>
      </c>
      <c r="H166" s="70">
        <v>50</v>
      </c>
      <c r="I166" s="70">
        <v>0</v>
      </c>
      <c r="J166" s="40">
        <v>3</v>
      </c>
      <c r="K166" s="40">
        <v>0</v>
      </c>
      <c r="L166" s="40">
        <v>0</v>
      </c>
      <c r="M166" s="40">
        <v>0</v>
      </c>
      <c r="N166" s="40">
        <v>0</v>
      </c>
      <c r="O166" s="175">
        <f>'2022_9bis_Mois-Maand'!O165</f>
        <v>1</v>
      </c>
      <c r="P166" s="10"/>
      <c r="Q166" s="60" t="s">
        <v>507</v>
      </c>
      <c r="R166" s="61" t="s">
        <v>508</v>
      </c>
      <c r="S166" s="62" t="s">
        <v>509</v>
      </c>
    </row>
    <row r="167" spans="1:19" ht="15" customHeight="1" x14ac:dyDescent="0.2">
      <c r="A167" s="118" t="s">
        <v>518</v>
      </c>
      <c r="B167" s="119" t="s">
        <v>521</v>
      </c>
      <c r="C167" s="96">
        <v>0</v>
      </c>
      <c r="D167" s="70">
        <v>0</v>
      </c>
      <c r="E167" s="70">
        <v>2</v>
      </c>
      <c r="F167" s="70">
        <v>1</v>
      </c>
      <c r="G167" s="70">
        <v>0</v>
      </c>
      <c r="H167" s="70">
        <v>35</v>
      </c>
      <c r="I167" s="7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175">
        <f>'2022_9bis_Mois-Maand'!O166</f>
        <v>0</v>
      </c>
      <c r="P167" s="10"/>
      <c r="Q167" s="60" t="s">
        <v>519</v>
      </c>
      <c r="R167" s="61" t="s">
        <v>520</v>
      </c>
      <c r="S167" s="62" t="s">
        <v>519</v>
      </c>
    </row>
    <row r="168" spans="1:19" ht="15" customHeight="1" x14ac:dyDescent="0.2">
      <c r="A168" s="94" t="s">
        <v>362</v>
      </c>
      <c r="B168" s="95" t="s">
        <v>363</v>
      </c>
      <c r="C168" s="96">
        <v>20</v>
      </c>
      <c r="D168" s="70">
        <v>16</v>
      </c>
      <c r="E168" s="70">
        <v>36</v>
      </c>
      <c r="F168" s="70">
        <v>55</v>
      </c>
      <c r="G168" s="70">
        <v>16</v>
      </c>
      <c r="H168" s="70">
        <v>4</v>
      </c>
      <c r="I168" s="70">
        <v>2</v>
      </c>
      <c r="J168" s="40">
        <v>1</v>
      </c>
      <c r="K168" s="40">
        <v>1</v>
      </c>
      <c r="L168" s="40">
        <v>1</v>
      </c>
      <c r="M168" s="40">
        <v>2</v>
      </c>
      <c r="N168" s="40">
        <v>6</v>
      </c>
      <c r="O168" s="175">
        <f>'2022_9bis_Mois-Maand'!O167</f>
        <v>7</v>
      </c>
      <c r="P168" s="10"/>
      <c r="Q168" s="60" t="s">
        <v>362</v>
      </c>
      <c r="R168" s="61" t="s">
        <v>362</v>
      </c>
      <c r="S168" s="62" t="s">
        <v>362</v>
      </c>
    </row>
    <row r="169" spans="1:19" ht="15" customHeight="1" x14ac:dyDescent="0.2">
      <c r="A169" s="118" t="s">
        <v>788</v>
      </c>
      <c r="B169" s="119" t="s">
        <v>570</v>
      </c>
      <c r="C169" s="96">
        <v>102</v>
      </c>
      <c r="D169" s="70">
        <v>94</v>
      </c>
      <c r="E169" s="70">
        <v>60</v>
      </c>
      <c r="F169" s="70">
        <v>18</v>
      </c>
      <c r="G169" s="70">
        <v>13</v>
      </c>
      <c r="H169" s="70">
        <v>0</v>
      </c>
      <c r="I169" s="70">
        <v>7</v>
      </c>
      <c r="J169" s="40">
        <v>6</v>
      </c>
      <c r="K169" s="40">
        <v>7</v>
      </c>
      <c r="L169" s="40">
        <v>3</v>
      </c>
      <c r="M169" s="40">
        <v>7</v>
      </c>
      <c r="N169" s="40">
        <v>18</v>
      </c>
      <c r="O169" s="175">
        <f>'2022_9bis_Mois-Maand'!O168</f>
        <v>14</v>
      </c>
      <c r="P169" s="10"/>
      <c r="Q169" s="60" t="s">
        <v>752</v>
      </c>
      <c r="R169" s="61" t="s">
        <v>569</v>
      </c>
      <c r="S169" s="62" t="s">
        <v>753</v>
      </c>
    </row>
    <row r="170" spans="1:19" ht="15" customHeight="1" x14ac:dyDescent="0.2">
      <c r="A170" s="118" t="s">
        <v>608</v>
      </c>
      <c r="B170" s="119" t="s">
        <v>609</v>
      </c>
      <c r="C170" s="96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2</v>
      </c>
      <c r="J170" s="40">
        <v>2</v>
      </c>
      <c r="K170" s="40">
        <v>0</v>
      </c>
      <c r="L170" s="40">
        <v>0</v>
      </c>
      <c r="M170" s="40">
        <v>0</v>
      </c>
      <c r="N170" s="40">
        <v>0</v>
      </c>
      <c r="O170" s="175">
        <f>'2022_9bis_Mois-Maand'!O169</f>
        <v>0</v>
      </c>
      <c r="P170" s="10"/>
      <c r="Q170" s="60" t="s">
        <v>608</v>
      </c>
      <c r="R170" s="61" t="s">
        <v>608</v>
      </c>
      <c r="S170" s="62" t="s">
        <v>608</v>
      </c>
    </row>
    <row r="171" spans="1:19" ht="15" customHeight="1" x14ac:dyDescent="0.2">
      <c r="A171" s="94" t="s">
        <v>581</v>
      </c>
      <c r="B171" s="95" t="s">
        <v>584</v>
      </c>
      <c r="C171" s="96">
        <v>1</v>
      </c>
      <c r="D171" s="70">
        <v>1</v>
      </c>
      <c r="E171" s="70">
        <v>1</v>
      </c>
      <c r="F171" s="70">
        <v>0</v>
      </c>
      <c r="G171" s="70">
        <v>0</v>
      </c>
      <c r="H171" s="70">
        <v>6</v>
      </c>
      <c r="I171" s="70">
        <v>0</v>
      </c>
      <c r="J171" s="40">
        <v>5</v>
      </c>
      <c r="K171" s="40">
        <v>0</v>
      </c>
      <c r="L171" s="40">
        <v>0</v>
      </c>
      <c r="M171" s="40">
        <v>0</v>
      </c>
      <c r="N171" s="40">
        <v>1</v>
      </c>
      <c r="O171" s="175">
        <f>'2022_9bis_Mois-Maand'!O170</f>
        <v>0</v>
      </c>
      <c r="P171" s="10"/>
      <c r="Q171" s="60" t="s">
        <v>704</v>
      </c>
      <c r="R171" s="61" t="s">
        <v>582</v>
      </c>
      <c r="S171" s="62" t="s">
        <v>583</v>
      </c>
    </row>
    <row r="172" spans="1:19" ht="15" customHeight="1" x14ac:dyDescent="0.2">
      <c r="A172" s="94" t="s">
        <v>578</v>
      </c>
      <c r="B172" s="95" t="s">
        <v>580</v>
      </c>
      <c r="C172" s="96">
        <v>4</v>
      </c>
      <c r="D172" s="70">
        <v>15</v>
      </c>
      <c r="E172" s="70">
        <v>16</v>
      </c>
      <c r="F172" s="70">
        <v>19</v>
      </c>
      <c r="G172" s="70">
        <v>2</v>
      </c>
      <c r="H172" s="70">
        <v>41</v>
      </c>
      <c r="I172" s="70">
        <v>3</v>
      </c>
      <c r="J172" s="40">
        <v>0</v>
      </c>
      <c r="K172" s="40">
        <v>1</v>
      </c>
      <c r="L172" s="40">
        <v>4</v>
      </c>
      <c r="M172" s="40">
        <v>4</v>
      </c>
      <c r="N172" s="40">
        <v>2</v>
      </c>
      <c r="O172" s="175">
        <f>'2022_9bis_Mois-Maand'!O171</f>
        <v>1</v>
      </c>
      <c r="P172" s="10"/>
      <c r="Q172" s="60" t="s">
        <v>579</v>
      </c>
      <c r="R172" s="61" t="s">
        <v>579</v>
      </c>
      <c r="S172" s="62" t="s">
        <v>579</v>
      </c>
    </row>
    <row r="173" spans="1:19" ht="15" customHeight="1" x14ac:dyDescent="0.2">
      <c r="A173" s="94" t="s">
        <v>789</v>
      </c>
      <c r="B173" s="95" t="s">
        <v>586</v>
      </c>
      <c r="C173" s="96">
        <v>3</v>
      </c>
      <c r="D173" s="70">
        <v>18</v>
      </c>
      <c r="E173" s="70">
        <v>2</v>
      </c>
      <c r="F173" s="70">
        <v>0</v>
      </c>
      <c r="G173" s="70">
        <v>0</v>
      </c>
      <c r="H173" s="70">
        <v>0</v>
      </c>
      <c r="I173" s="7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175">
        <f>'2022_9bis_Mois-Maand'!O172</f>
        <v>0</v>
      </c>
      <c r="P173" s="10"/>
      <c r="Q173" s="60" t="s">
        <v>585</v>
      </c>
      <c r="R173" s="61" t="s">
        <v>585</v>
      </c>
      <c r="S173" s="62" t="s">
        <v>585</v>
      </c>
    </row>
    <row r="174" spans="1:19" ht="15" customHeight="1" x14ac:dyDescent="0.2">
      <c r="A174" s="118" t="s">
        <v>790</v>
      </c>
      <c r="B174" s="119" t="s">
        <v>16</v>
      </c>
      <c r="C174" s="96">
        <v>0</v>
      </c>
      <c r="D174" s="70">
        <v>2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175">
        <f>'2022_9bis_Mois-Maand'!O173</f>
        <v>0</v>
      </c>
      <c r="P174" s="10"/>
      <c r="Q174" s="60" t="s">
        <v>13</v>
      </c>
      <c r="R174" s="61" t="s">
        <v>14</v>
      </c>
      <c r="S174" s="62" t="s">
        <v>15</v>
      </c>
    </row>
    <row r="175" spans="1:19" ht="15" customHeight="1" x14ac:dyDescent="0.2">
      <c r="A175" s="94" t="s">
        <v>621</v>
      </c>
      <c r="B175" s="95" t="s">
        <v>625</v>
      </c>
      <c r="C175" s="96">
        <v>13</v>
      </c>
      <c r="D175" s="70">
        <v>15</v>
      </c>
      <c r="E175" s="70">
        <v>19</v>
      </c>
      <c r="F175" s="70">
        <v>26</v>
      </c>
      <c r="G175" s="70">
        <v>9</v>
      </c>
      <c r="H175" s="70">
        <v>3</v>
      </c>
      <c r="I175" s="70">
        <v>11</v>
      </c>
      <c r="J175" s="40">
        <v>11</v>
      </c>
      <c r="K175" s="40">
        <v>5</v>
      </c>
      <c r="L175" s="40">
        <v>0</v>
      </c>
      <c r="M175" s="40">
        <v>3</v>
      </c>
      <c r="N175" s="40">
        <v>0</v>
      </c>
      <c r="O175" s="175">
        <f>'2022_9bis_Mois-Maand'!O174</f>
        <v>0</v>
      </c>
      <c r="P175" s="10"/>
      <c r="Q175" s="60" t="s">
        <v>622</v>
      </c>
      <c r="R175" s="61" t="s">
        <v>623</v>
      </c>
      <c r="S175" s="62" t="s">
        <v>624</v>
      </c>
    </row>
    <row r="176" spans="1:19" ht="15" customHeight="1" x14ac:dyDescent="0.2">
      <c r="A176" s="118" t="s">
        <v>634</v>
      </c>
      <c r="B176" s="119" t="s">
        <v>635</v>
      </c>
      <c r="C176" s="96">
        <v>7</v>
      </c>
      <c r="D176" s="70">
        <v>9</v>
      </c>
      <c r="E176" s="70">
        <v>17</v>
      </c>
      <c r="F176" s="70">
        <v>24</v>
      </c>
      <c r="G176" s="70">
        <v>5</v>
      </c>
      <c r="H176" s="70">
        <v>2</v>
      </c>
      <c r="I176" s="70">
        <v>3</v>
      </c>
      <c r="J176" s="40">
        <v>5</v>
      </c>
      <c r="K176" s="40">
        <v>4</v>
      </c>
      <c r="L176" s="40">
        <v>11</v>
      </c>
      <c r="M176" s="40">
        <v>3</v>
      </c>
      <c r="N176" s="40">
        <v>1</v>
      </c>
      <c r="O176" s="175">
        <f>'2022_9bis_Mois-Maand'!O175</f>
        <v>2</v>
      </c>
      <c r="P176" s="10"/>
      <c r="Q176" s="60" t="s">
        <v>634</v>
      </c>
      <c r="R176" s="61" t="s">
        <v>634</v>
      </c>
      <c r="S176" s="62" t="s">
        <v>634</v>
      </c>
    </row>
    <row r="177" spans="1:19" ht="15" customHeight="1" x14ac:dyDescent="0.2">
      <c r="A177" s="118" t="s">
        <v>754</v>
      </c>
      <c r="B177" s="95" t="s">
        <v>493</v>
      </c>
      <c r="C177" s="96">
        <v>3</v>
      </c>
      <c r="D177" s="70">
        <v>2</v>
      </c>
      <c r="E177" s="70">
        <v>3</v>
      </c>
      <c r="F177" s="70">
        <v>6</v>
      </c>
      <c r="G177" s="70">
        <v>1</v>
      </c>
      <c r="H177" s="70">
        <v>2</v>
      </c>
      <c r="I177" s="70">
        <v>1</v>
      </c>
      <c r="J177" s="40">
        <v>1</v>
      </c>
      <c r="K177" s="40">
        <v>8</v>
      </c>
      <c r="L177" s="40">
        <v>8</v>
      </c>
      <c r="M177" s="40">
        <v>12</v>
      </c>
      <c r="N177" s="40">
        <v>14</v>
      </c>
      <c r="O177" s="175">
        <f>'2022_9bis_Mois-Maand'!O176</f>
        <v>4</v>
      </c>
      <c r="P177" s="10"/>
      <c r="Q177" s="60" t="s">
        <v>491</v>
      </c>
      <c r="R177" s="61" t="s">
        <v>492</v>
      </c>
      <c r="S177" s="62" t="s">
        <v>754</v>
      </c>
    </row>
    <row r="178" spans="1:19" ht="15" customHeight="1" thickBot="1" x14ac:dyDescent="0.25">
      <c r="A178" s="122" t="s">
        <v>791</v>
      </c>
      <c r="B178" s="123" t="s">
        <v>653</v>
      </c>
      <c r="C178" s="100">
        <v>6</v>
      </c>
      <c r="D178" s="101">
        <v>2</v>
      </c>
      <c r="E178" s="101">
        <v>9</v>
      </c>
      <c r="F178" s="101">
        <v>5</v>
      </c>
      <c r="G178" s="101">
        <v>8</v>
      </c>
      <c r="H178" s="101">
        <v>30</v>
      </c>
      <c r="I178" s="101">
        <v>0</v>
      </c>
      <c r="J178" s="102">
        <v>2</v>
      </c>
      <c r="K178" s="102">
        <v>0</v>
      </c>
      <c r="L178" s="102">
        <v>0</v>
      </c>
      <c r="M178" s="102">
        <v>0</v>
      </c>
      <c r="N178" s="102">
        <v>9</v>
      </c>
      <c r="O178" s="176">
        <f>'2022_9bis_Mois-Maand'!O177</f>
        <v>0</v>
      </c>
      <c r="P178" s="10"/>
      <c r="Q178" s="60" t="s">
        <v>651</v>
      </c>
      <c r="R178" s="61" t="s">
        <v>651</v>
      </c>
      <c r="S178" s="62" t="s">
        <v>652</v>
      </c>
    </row>
    <row r="179" spans="1:19" ht="15" customHeight="1" thickBot="1" x14ac:dyDescent="0.25">
      <c r="A179" s="84" t="s">
        <v>687</v>
      </c>
      <c r="B179" s="85" t="s">
        <v>677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177"/>
      <c r="P179" s="10"/>
      <c r="Q179" s="60"/>
      <c r="R179" s="61"/>
      <c r="S179" s="62"/>
    </row>
    <row r="180" spans="1:19" ht="15" customHeight="1" x14ac:dyDescent="0.2">
      <c r="A180" s="116" t="s">
        <v>32</v>
      </c>
      <c r="B180" s="117" t="s">
        <v>36</v>
      </c>
      <c r="C180" s="90">
        <v>0</v>
      </c>
      <c r="D180" s="91">
        <v>1</v>
      </c>
      <c r="E180" s="91">
        <v>1</v>
      </c>
      <c r="F180" s="91">
        <v>1</v>
      </c>
      <c r="G180" s="91">
        <v>0</v>
      </c>
      <c r="H180" s="91">
        <v>0</v>
      </c>
      <c r="I180" s="91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174">
        <f>'2022_9bis_Mois-Maand'!O179</f>
        <v>1</v>
      </c>
      <c r="P180" s="10"/>
      <c r="Q180" s="60" t="s">
        <v>33</v>
      </c>
      <c r="R180" s="61" t="s">
        <v>34</v>
      </c>
      <c r="S180" s="62" t="s">
        <v>35</v>
      </c>
    </row>
    <row r="181" spans="1:19" ht="15" customHeight="1" x14ac:dyDescent="0.2">
      <c r="A181" s="118" t="s">
        <v>792</v>
      </c>
      <c r="B181" s="119" t="s">
        <v>133</v>
      </c>
      <c r="C181" s="96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1</v>
      </c>
      <c r="I181" s="7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175">
        <f>'2022_9bis_Mois-Maand'!O180</f>
        <v>0</v>
      </c>
      <c r="P181" s="10"/>
      <c r="Q181" s="60" t="s">
        <v>755</v>
      </c>
      <c r="R181" s="61" t="s">
        <v>131</v>
      </c>
      <c r="S181" s="62" t="s">
        <v>132</v>
      </c>
    </row>
    <row r="182" spans="1:19" ht="15" customHeight="1" x14ac:dyDescent="0.2">
      <c r="A182" s="94" t="s">
        <v>793</v>
      </c>
      <c r="B182" s="95" t="s">
        <v>218</v>
      </c>
      <c r="C182" s="96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175">
        <f>'2022_9bis_Mois-Maand'!O181</f>
        <v>0</v>
      </c>
      <c r="P182" s="10"/>
      <c r="Q182" s="60" t="s">
        <v>216</v>
      </c>
      <c r="R182" s="61" t="s">
        <v>217</v>
      </c>
      <c r="S182" s="62" t="s">
        <v>216</v>
      </c>
    </row>
    <row r="183" spans="1:19" ht="15" customHeight="1" x14ac:dyDescent="0.2">
      <c r="A183" s="94" t="s">
        <v>334</v>
      </c>
      <c r="B183" s="95" t="s">
        <v>335</v>
      </c>
      <c r="C183" s="96">
        <v>0</v>
      </c>
      <c r="D183" s="70">
        <v>3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175">
        <f>'2022_9bis_Mois-Maand'!O182</f>
        <v>0</v>
      </c>
      <c r="P183" s="10"/>
      <c r="Q183" s="60" t="s">
        <v>334</v>
      </c>
      <c r="R183" s="61" t="s">
        <v>334</v>
      </c>
      <c r="S183" s="62" t="s">
        <v>334</v>
      </c>
    </row>
    <row r="184" spans="1:19" ht="15" customHeight="1" x14ac:dyDescent="0.2">
      <c r="A184" s="94" t="s">
        <v>794</v>
      </c>
      <c r="B184" s="95" t="s">
        <v>398</v>
      </c>
      <c r="C184" s="96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175">
        <f>'2022_9bis_Mois-Maand'!O183</f>
        <v>0</v>
      </c>
      <c r="P184" s="10"/>
      <c r="Q184" s="60" t="s">
        <v>756</v>
      </c>
      <c r="R184" s="61" t="s">
        <v>396</v>
      </c>
      <c r="S184" s="62" t="s">
        <v>397</v>
      </c>
    </row>
    <row r="185" spans="1:19" ht="15" customHeight="1" x14ac:dyDescent="0.2">
      <c r="A185" s="94" t="s">
        <v>795</v>
      </c>
      <c r="B185" s="95" t="s">
        <v>224</v>
      </c>
      <c r="C185" s="96">
        <v>1</v>
      </c>
      <c r="D185" s="70">
        <v>1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175">
        <f>'2022_9bis_Mois-Maand'!O184</f>
        <v>0</v>
      </c>
      <c r="P185" s="10"/>
      <c r="Q185" s="60" t="s">
        <v>757</v>
      </c>
      <c r="R185" s="61" t="s">
        <v>223</v>
      </c>
      <c r="S185" s="62" t="s">
        <v>758</v>
      </c>
    </row>
    <row r="186" spans="1:19" ht="15" customHeight="1" x14ac:dyDescent="0.2">
      <c r="A186" s="94" t="s">
        <v>456</v>
      </c>
      <c r="B186" s="95" t="s">
        <v>457</v>
      </c>
      <c r="C186" s="96">
        <v>0</v>
      </c>
      <c r="D186" s="70">
        <v>2</v>
      </c>
      <c r="E186" s="70">
        <v>1</v>
      </c>
      <c r="F186" s="70">
        <v>0</v>
      </c>
      <c r="G186" s="70">
        <v>0</v>
      </c>
      <c r="H186" s="70">
        <v>46</v>
      </c>
      <c r="I186" s="7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175">
        <f>'2022_9bis_Mois-Maand'!O185</f>
        <v>0</v>
      </c>
      <c r="P186" s="10"/>
      <c r="Q186" s="60" t="s">
        <v>456</v>
      </c>
      <c r="R186" s="61" t="s">
        <v>456</v>
      </c>
      <c r="S186" s="62" t="s">
        <v>456</v>
      </c>
    </row>
    <row r="187" spans="1:19" ht="15" customHeight="1" x14ac:dyDescent="0.2">
      <c r="A187" s="118" t="s">
        <v>796</v>
      </c>
      <c r="B187" s="119" t="s">
        <v>461</v>
      </c>
      <c r="C187" s="96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175">
        <f>'2022_9bis_Mois-Maand'!O186</f>
        <v>0</v>
      </c>
      <c r="P187" s="10"/>
      <c r="Q187" s="60" t="s">
        <v>458</v>
      </c>
      <c r="R187" s="61" t="s">
        <v>459</v>
      </c>
      <c r="S187" s="62" t="s">
        <v>460</v>
      </c>
    </row>
    <row r="188" spans="1:19" ht="15" customHeight="1" x14ac:dyDescent="0.2">
      <c r="A188" s="94" t="s">
        <v>475</v>
      </c>
      <c r="B188" s="95" t="s">
        <v>477</v>
      </c>
      <c r="C188" s="96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23</v>
      </c>
      <c r="I188" s="7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175">
        <f>'2022_9bis_Mois-Maand'!O187</f>
        <v>0</v>
      </c>
      <c r="P188" s="10"/>
      <c r="Q188" s="60" t="s">
        <v>476</v>
      </c>
      <c r="R188" s="61" t="s">
        <v>476</v>
      </c>
      <c r="S188" s="62" t="s">
        <v>476</v>
      </c>
    </row>
    <row r="189" spans="1:19" ht="15" customHeight="1" x14ac:dyDescent="0.2">
      <c r="A189" s="94" t="s">
        <v>797</v>
      </c>
      <c r="B189" s="95" t="s">
        <v>480</v>
      </c>
      <c r="C189" s="96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2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175">
        <f>'2022_9bis_Mois-Maand'!O188</f>
        <v>2</v>
      </c>
      <c r="P189" s="10"/>
      <c r="Q189" s="60" t="s">
        <v>759</v>
      </c>
      <c r="R189" s="61" t="s">
        <v>478</v>
      </c>
      <c r="S189" s="62" t="s">
        <v>479</v>
      </c>
    </row>
    <row r="190" spans="1:19" ht="15" customHeight="1" x14ac:dyDescent="0.2">
      <c r="A190" s="118" t="s">
        <v>638</v>
      </c>
      <c r="B190" s="119" t="s">
        <v>639</v>
      </c>
      <c r="C190" s="96">
        <v>0</v>
      </c>
      <c r="D190" s="70">
        <v>0</v>
      </c>
      <c r="E190" s="70">
        <v>1</v>
      </c>
      <c r="F190" s="70">
        <v>0</v>
      </c>
      <c r="G190" s="70">
        <v>0</v>
      </c>
      <c r="H190" s="70">
        <v>0</v>
      </c>
      <c r="I190" s="7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175">
        <f>'2022_9bis_Mois-Maand'!O189</f>
        <v>0</v>
      </c>
      <c r="P190" s="10"/>
      <c r="Q190" s="60" t="s">
        <v>638</v>
      </c>
      <c r="R190" s="61" t="s">
        <v>638</v>
      </c>
      <c r="S190" s="62" t="s">
        <v>638</v>
      </c>
    </row>
    <row r="191" spans="1:19" ht="15" customHeight="1" x14ac:dyDescent="0.2">
      <c r="A191" s="118" t="s">
        <v>798</v>
      </c>
      <c r="B191" s="119" t="s">
        <v>525</v>
      </c>
      <c r="C191" s="96">
        <v>0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175">
        <f>'2022_9bis_Mois-Maand'!O190</f>
        <v>0</v>
      </c>
      <c r="P191" s="10"/>
      <c r="Q191" s="60" t="s">
        <v>522</v>
      </c>
      <c r="R191" s="61" t="s">
        <v>523</v>
      </c>
      <c r="S191" s="62" t="s">
        <v>524</v>
      </c>
    </row>
    <row r="192" spans="1:19" ht="15" customHeight="1" x14ac:dyDescent="0.2">
      <c r="A192" s="94" t="s">
        <v>590</v>
      </c>
      <c r="B192" s="95" t="s">
        <v>591</v>
      </c>
      <c r="C192" s="96">
        <v>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175">
        <f>'2022_9bis_Mois-Maand'!O191</f>
        <v>0</v>
      </c>
      <c r="P192" s="10"/>
      <c r="Q192" s="60" t="s">
        <v>590</v>
      </c>
      <c r="R192" s="61" t="s">
        <v>590</v>
      </c>
      <c r="S192" s="62" t="s">
        <v>590</v>
      </c>
    </row>
    <row r="193" spans="1:19" ht="15" customHeight="1" x14ac:dyDescent="0.2">
      <c r="A193" s="94" t="s">
        <v>606</v>
      </c>
      <c r="B193" s="95" t="s">
        <v>607</v>
      </c>
      <c r="C193" s="96">
        <v>0</v>
      </c>
      <c r="D193" s="70">
        <v>4</v>
      </c>
      <c r="E193" s="70">
        <v>2</v>
      </c>
      <c r="F193" s="70">
        <v>0</v>
      </c>
      <c r="G193" s="70">
        <v>0</v>
      </c>
      <c r="H193" s="70">
        <v>205</v>
      </c>
      <c r="I193" s="7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175">
        <f>'2022_9bis_Mois-Maand'!O192</f>
        <v>0</v>
      </c>
      <c r="P193" s="10"/>
      <c r="Q193" s="60" t="s">
        <v>606</v>
      </c>
      <c r="R193" s="61" t="s">
        <v>606</v>
      </c>
      <c r="S193" s="62" t="s">
        <v>606</v>
      </c>
    </row>
    <row r="194" spans="1:19" ht="15" customHeight="1" thickBot="1" x14ac:dyDescent="0.25">
      <c r="A194" s="122" t="s">
        <v>636</v>
      </c>
      <c r="B194" s="123" t="s">
        <v>637</v>
      </c>
      <c r="C194" s="100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7</v>
      </c>
      <c r="I194" s="101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76">
        <f>'2022_9bis_Mois-Maand'!O193</f>
        <v>0</v>
      </c>
      <c r="P194" s="10"/>
      <c r="Q194" s="60" t="s">
        <v>636</v>
      </c>
      <c r="R194" s="61" t="s">
        <v>636</v>
      </c>
      <c r="S194" s="62" t="s">
        <v>636</v>
      </c>
    </row>
    <row r="195" spans="1:19" ht="15" customHeight="1" thickBot="1" x14ac:dyDescent="0.25">
      <c r="A195" s="84"/>
      <c r="B195" s="12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177"/>
      <c r="P195" s="10"/>
      <c r="Q195" s="60"/>
      <c r="R195" s="61"/>
      <c r="S195" s="62"/>
    </row>
    <row r="196" spans="1:19" ht="15" customHeight="1" thickBot="1" x14ac:dyDescent="0.25">
      <c r="A196" s="127" t="s">
        <v>799</v>
      </c>
      <c r="B196" s="128" t="s">
        <v>644</v>
      </c>
      <c r="C196" s="106">
        <v>1</v>
      </c>
      <c r="D196" s="107">
        <v>3</v>
      </c>
      <c r="E196" s="107">
        <v>4</v>
      </c>
      <c r="F196" s="107">
        <v>0</v>
      </c>
      <c r="G196" s="107">
        <v>0</v>
      </c>
      <c r="H196" s="107">
        <v>31</v>
      </c>
      <c r="I196" s="107">
        <v>9</v>
      </c>
      <c r="J196" s="108">
        <v>0</v>
      </c>
      <c r="K196" s="108">
        <v>0</v>
      </c>
      <c r="L196" s="108">
        <v>0</v>
      </c>
      <c r="M196" s="108">
        <v>0</v>
      </c>
      <c r="N196" s="108">
        <v>0</v>
      </c>
      <c r="O196" s="178">
        <f>'2022_9bis_Mois-Maand'!O195</f>
        <v>0</v>
      </c>
      <c r="P196" s="10"/>
      <c r="Q196" s="60" t="s">
        <v>760</v>
      </c>
      <c r="R196" s="61" t="s">
        <v>643</v>
      </c>
      <c r="S196" s="62" t="s">
        <v>761</v>
      </c>
    </row>
    <row r="197" spans="1:19" ht="15" customHeight="1" thickBot="1" x14ac:dyDescent="0.25">
      <c r="A197" s="84"/>
      <c r="B197" s="12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177"/>
      <c r="P197" s="10"/>
      <c r="Q197" s="60"/>
      <c r="R197" s="61"/>
      <c r="S197" s="62"/>
    </row>
    <row r="198" spans="1:19" ht="15" customHeight="1" x14ac:dyDescent="0.2">
      <c r="A198" s="110" t="s">
        <v>800</v>
      </c>
      <c r="B198" s="111" t="s">
        <v>642</v>
      </c>
      <c r="C198" s="90">
        <v>12</v>
      </c>
      <c r="D198" s="91">
        <v>31</v>
      </c>
      <c r="E198" s="91">
        <v>33</v>
      </c>
      <c r="F198" s="91">
        <v>19</v>
      </c>
      <c r="G198" s="91">
        <v>20</v>
      </c>
      <c r="H198" s="91">
        <v>0</v>
      </c>
      <c r="I198" s="91">
        <v>7</v>
      </c>
      <c r="J198" s="92">
        <v>39</v>
      </c>
      <c r="K198" s="92">
        <v>12</v>
      </c>
      <c r="L198" s="92">
        <v>8</v>
      </c>
      <c r="M198" s="92">
        <v>18</v>
      </c>
      <c r="N198" s="92">
        <v>11</v>
      </c>
      <c r="O198" s="174">
        <f>'2022_9bis_Mois-Maand'!O197</f>
        <v>8</v>
      </c>
      <c r="P198" s="10"/>
      <c r="Q198" s="60" t="s">
        <v>703</v>
      </c>
      <c r="R198" s="61" t="s">
        <v>640</v>
      </c>
      <c r="S198" s="62" t="s">
        <v>641</v>
      </c>
    </row>
    <row r="199" spans="1:19" ht="15" customHeight="1" thickBot="1" x14ac:dyDescent="0.25">
      <c r="A199" s="129" t="s">
        <v>647</v>
      </c>
      <c r="B199" s="130" t="s">
        <v>801</v>
      </c>
      <c r="C199" s="131">
        <v>34</v>
      </c>
      <c r="D199" s="132">
        <v>126</v>
      </c>
      <c r="E199" s="132">
        <v>88</v>
      </c>
      <c r="F199" s="132">
        <v>55</v>
      </c>
      <c r="G199" s="132">
        <v>16</v>
      </c>
      <c r="H199" s="132">
        <v>382</v>
      </c>
      <c r="I199" s="132">
        <v>5</v>
      </c>
      <c r="J199" s="133">
        <v>7</v>
      </c>
      <c r="K199" s="133">
        <v>5</v>
      </c>
      <c r="L199" s="133">
        <v>6</v>
      </c>
      <c r="M199" s="133">
        <v>6</v>
      </c>
      <c r="N199" s="133">
        <v>8</v>
      </c>
      <c r="O199" s="180">
        <f>'2022_9bis_Mois-Maand'!O198</f>
        <v>4</v>
      </c>
      <c r="P199" s="10"/>
      <c r="Q199" s="67" t="s">
        <v>648</v>
      </c>
      <c r="R199" s="68" t="s">
        <v>649</v>
      </c>
      <c r="S199" s="69" t="s">
        <v>650</v>
      </c>
    </row>
    <row r="200" spans="1:19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  <c r="Q200" s="13"/>
      <c r="S200" s="18"/>
    </row>
    <row r="201" spans="1:19" ht="13.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0"/>
      <c r="Q201" s="14"/>
      <c r="S201" s="18"/>
    </row>
    <row r="202" spans="1:19" ht="19.5" customHeight="1" thickBot="1" x14ac:dyDescent="0.25">
      <c r="A202" s="214" t="s">
        <v>678</v>
      </c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10"/>
      <c r="Q202" s="14"/>
      <c r="S202" s="18"/>
    </row>
    <row r="203" spans="1:19" x14ac:dyDescent="0.2">
      <c r="A203" s="204" t="s">
        <v>690</v>
      </c>
      <c r="B203" s="198" t="s">
        <v>710</v>
      </c>
      <c r="C203" s="185">
        <v>2010</v>
      </c>
      <c r="D203" s="187">
        <v>2011</v>
      </c>
      <c r="E203" s="185">
        <v>2012</v>
      </c>
      <c r="F203" s="187">
        <v>2013</v>
      </c>
      <c r="G203" s="185">
        <v>2014</v>
      </c>
      <c r="H203" s="187">
        <v>2015</v>
      </c>
      <c r="I203" s="185">
        <v>2016</v>
      </c>
      <c r="J203" s="187">
        <v>2017</v>
      </c>
      <c r="K203" s="185">
        <v>2018</v>
      </c>
      <c r="L203" s="187">
        <v>2019</v>
      </c>
      <c r="M203" s="202" t="s">
        <v>695</v>
      </c>
      <c r="N203" s="198">
        <v>2021</v>
      </c>
      <c r="O203" s="200">
        <v>2022</v>
      </c>
      <c r="Q203" s="189" t="s">
        <v>691</v>
      </c>
      <c r="R203" s="191" t="s">
        <v>0</v>
      </c>
      <c r="S203" s="193" t="s">
        <v>692</v>
      </c>
    </row>
    <row r="204" spans="1:19" ht="13.5" thickBot="1" x14ac:dyDescent="0.25">
      <c r="A204" s="205"/>
      <c r="B204" s="199"/>
      <c r="C204" s="186"/>
      <c r="D204" s="188"/>
      <c r="E204" s="186"/>
      <c r="F204" s="188"/>
      <c r="G204" s="186"/>
      <c r="H204" s="188"/>
      <c r="I204" s="186"/>
      <c r="J204" s="188"/>
      <c r="K204" s="186"/>
      <c r="L204" s="188"/>
      <c r="M204" s="203"/>
      <c r="N204" s="199"/>
      <c r="O204" s="201"/>
      <c r="Q204" s="190"/>
      <c r="R204" s="192"/>
      <c r="S204" s="194"/>
    </row>
    <row r="205" spans="1:19" ht="15" customHeight="1" thickBot="1" x14ac:dyDescent="0.25">
      <c r="A205" s="135" t="s">
        <v>693</v>
      </c>
      <c r="B205" s="77" t="s">
        <v>665</v>
      </c>
      <c r="C205" s="136">
        <f>SUM(C217:C233,C206:C215)</f>
        <v>79</v>
      </c>
      <c r="D205" s="137">
        <f t="shared" ref="D205:E205" si="11">SUM(D217:D233,D206:D215)</f>
        <v>220</v>
      </c>
      <c r="E205" s="136">
        <f t="shared" si="11"/>
        <v>256</v>
      </c>
      <c r="F205" s="137">
        <f t="shared" ref="F205:L205" si="12">SUM(F206:F233)</f>
        <v>194</v>
      </c>
      <c r="G205" s="136">
        <f t="shared" si="12"/>
        <v>57</v>
      </c>
      <c r="H205" s="137">
        <f t="shared" si="12"/>
        <v>47</v>
      </c>
      <c r="I205" s="136">
        <f t="shared" si="12"/>
        <v>14</v>
      </c>
      <c r="J205" s="137">
        <f t="shared" si="12"/>
        <v>32</v>
      </c>
      <c r="K205" s="136">
        <f t="shared" si="12"/>
        <v>6</v>
      </c>
      <c r="L205" s="137">
        <f t="shared" si="12"/>
        <v>1</v>
      </c>
      <c r="M205" s="136">
        <f>SUM(M206:M233)</f>
        <v>1</v>
      </c>
      <c r="N205" s="136">
        <f>SUM(N206:N232)</f>
        <v>6</v>
      </c>
      <c r="O205" s="138">
        <f>'2022_9bis_Mois-Maand'!O204</f>
        <v>3</v>
      </c>
      <c r="Q205" s="45"/>
      <c r="R205" s="36"/>
      <c r="S205" s="46"/>
    </row>
    <row r="206" spans="1:19" ht="15" customHeight="1" x14ac:dyDescent="0.2">
      <c r="A206" s="88" t="s">
        <v>49</v>
      </c>
      <c r="B206" s="139" t="s">
        <v>53</v>
      </c>
      <c r="C206" s="90">
        <v>0</v>
      </c>
      <c r="D206" s="91">
        <v>0</v>
      </c>
      <c r="E206" s="91">
        <v>0</v>
      </c>
      <c r="F206" s="91">
        <v>0</v>
      </c>
      <c r="G206" s="91">
        <v>0</v>
      </c>
      <c r="H206" s="91">
        <v>0</v>
      </c>
      <c r="I206" s="91">
        <v>1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174">
        <f>'2022_9bis_Mois-Maand'!O205</f>
        <v>0</v>
      </c>
      <c r="P206" s="9"/>
      <c r="Q206" s="47" t="s">
        <v>50</v>
      </c>
      <c r="R206" s="48" t="s">
        <v>51</v>
      </c>
      <c r="S206" s="49" t="s">
        <v>52</v>
      </c>
    </row>
    <row r="207" spans="1:19" ht="15" customHeight="1" x14ac:dyDescent="0.2">
      <c r="A207" s="112" t="s">
        <v>62</v>
      </c>
      <c r="B207" s="113" t="s">
        <v>66</v>
      </c>
      <c r="C207" s="96">
        <v>29</v>
      </c>
      <c r="D207" s="70">
        <v>93</v>
      </c>
      <c r="E207" s="70">
        <v>88</v>
      </c>
      <c r="F207" s="70">
        <v>38</v>
      </c>
      <c r="G207" s="70">
        <v>7</v>
      </c>
      <c r="H207" s="70">
        <v>16</v>
      </c>
      <c r="I207" s="70">
        <v>2</v>
      </c>
      <c r="J207" s="40">
        <v>3</v>
      </c>
      <c r="K207" s="40">
        <v>3</v>
      </c>
      <c r="L207" s="40">
        <v>0</v>
      </c>
      <c r="M207" s="40">
        <v>0</v>
      </c>
      <c r="N207" s="40">
        <v>0</v>
      </c>
      <c r="O207" s="175">
        <f>'2022_9bis_Mois-Maand'!O206</f>
        <v>1</v>
      </c>
      <c r="P207" s="9"/>
      <c r="Q207" s="47" t="s">
        <v>63</v>
      </c>
      <c r="R207" s="48" t="s">
        <v>64</v>
      </c>
      <c r="S207" s="49" t="s">
        <v>65</v>
      </c>
    </row>
    <row r="208" spans="1:19" ht="15" customHeight="1" x14ac:dyDescent="0.2">
      <c r="A208" s="112" t="s">
        <v>711</v>
      </c>
      <c r="B208" s="113" t="s">
        <v>157</v>
      </c>
      <c r="C208" s="96">
        <v>1</v>
      </c>
      <c r="D208" s="70">
        <v>1</v>
      </c>
      <c r="E208" s="70">
        <v>7</v>
      </c>
      <c r="F208" s="70">
        <v>1</v>
      </c>
      <c r="G208" s="70">
        <v>2</v>
      </c>
      <c r="H208" s="70">
        <v>0</v>
      </c>
      <c r="I208" s="70">
        <v>0</v>
      </c>
      <c r="J208" s="40">
        <v>2</v>
      </c>
      <c r="K208" s="40">
        <v>0</v>
      </c>
      <c r="L208" s="40">
        <v>0</v>
      </c>
      <c r="M208" s="40">
        <v>0</v>
      </c>
      <c r="N208" s="40">
        <v>0</v>
      </c>
      <c r="O208" s="175">
        <f>'2022_9bis_Mois-Maand'!O207</f>
        <v>0</v>
      </c>
      <c r="P208" s="17"/>
      <c r="Q208" s="47" t="s">
        <v>714</v>
      </c>
      <c r="R208" s="48" t="s">
        <v>156</v>
      </c>
      <c r="S208" s="49" t="s">
        <v>715</v>
      </c>
    </row>
    <row r="209" spans="1:19" ht="15" customHeight="1" x14ac:dyDescent="0.2">
      <c r="A209" s="112" t="s">
        <v>169</v>
      </c>
      <c r="B209" s="113" t="s">
        <v>173</v>
      </c>
      <c r="C209" s="96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1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175">
        <f>'2022_9bis_Mois-Maand'!O208</f>
        <v>0</v>
      </c>
      <c r="P209" s="10"/>
      <c r="Q209" s="47" t="s">
        <v>170</v>
      </c>
      <c r="R209" s="48" t="s">
        <v>171</v>
      </c>
      <c r="S209" s="49" t="s">
        <v>172</v>
      </c>
    </row>
    <row r="210" spans="1:19" ht="15" customHeight="1" x14ac:dyDescent="0.2">
      <c r="A210" s="112" t="s">
        <v>158</v>
      </c>
      <c r="B210" s="113" t="s">
        <v>162</v>
      </c>
      <c r="C210" s="96">
        <v>0</v>
      </c>
      <c r="D210" s="70">
        <v>2</v>
      </c>
      <c r="E210" s="70">
        <v>0</v>
      </c>
      <c r="F210" s="70">
        <v>0</v>
      </c>
      <c r="G210" s="70">
        <v>2</v>
      </c>
      <c r="H210" s="70">
        <v>7</v>
      </c>
      <c r="I210" s="70">
        <v>0</v>
      </c>
      <c r="J210" s="40">
        <v>1</v>
      </c>
      <c r="K210" s="40">
        <v>0</v>
      </c>
      <c r="L210" s="40">
        <v>0</v>
      </c>
      <c r="M210" s="40">
        <v>0</v>
      </c>
      <c r="N210" s="40">
        <v>0</v>
      </c>
      <c r="O210" s="175">
        <f>'2022_9bis_Mois-Maand'!O209</f>
        <v>0</v>
      </c>
      <c r="P210" s="10"/>
      <c r="Q210" s="47" t="s">
        <v>159</v>
      </c>
      <c r="R210" s="48" t="s">
        <v>160</v>
      </c>
      <c r="S210" s="49" t="s">
        <v>161</v>
      </c>
    </row>
    <row r="211" spans="1:19" ht="15" customHeight="1" x14ac:dyDescent="0.2">
      <c r="A211" s="112" t="s">
        <v>203</v>
      </c>
      <c r="B211" s="113" t="s">
        <v>206</v>
      </c>
      <c r="C211" s="96">
        <v>0</v>
      </c>
      <c r="D211" s="70">
        <v>1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175">
        <f>'2022_9bis_Mois-Maand'!O210</f>
        <v>0</v>
      </c>
      <c r="P211" s="10"/>
      <c r="Q211" s="47" t="s">
        <v>204</v>
      </c>
      <c r="R211" s="48" t="s">
        <v>204</v>
      </c>
      <c r="S211" s="49" t="s">
        <v>205</v>
      </c>
    </row>
    <row r="212" spans="1:19" ht="15" customHeight="1" x14ac:dyDescent="0.2">
      <c r="A212" s="112" t="s">
        <v>285</v>
      </c>
      <c r="B212" s="113" t="s">
        <v>289</v>
      </c>
      <c r="C212" s="96">
        <v>0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40">
        <v>1</v>
      </c>
      <c r="K212" s="40">
        <v>0</v>
      </c>
      <c r="L212" s="40">
        <v>0</v>
      </c>
      <c r="M212" s="40">
        <v>0</v>
      </c>
      <c r="N212" s="40">
        <v>0</v>
      </c>
      <c r="O212" s="175">
        <f>'2022_9bis_Mois-Maand'!O211</f>
        <v>0</v>
      </c>
      <c r="P212" s="10"/>
      <c r="Q212" s="47" t="s">
        <v>286</v>
      </c>
      <c r="R212" s="48" t="s">
        <v>287</v>
      </c>
      <c r="S212" s="49" t="s">
        <v>288</v>
      </c>
    </row>
    <row r="213" spans="1:19" ht="15" customHeight="1" x14ac:dyDescent="0.2">
      <c r="A213" s="112" t="s">
        <v>250</v>
      </c>
      <c r="B213" s="113" t="s">
        <v>254</v>
      </c>
      <c r="C213" s="96">
        <v>0</v>
      </c>
      <c r="D213" s="70">
        <v>0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175">
        <f>'2022_9bis_Mois-Maand'!O212</f>
        <v>0</v>
      </c>
      <c r="P213" s="10"/>
      <c r="Q213" s="47" t="s">
        <v>251</v>
      </c>
      <c r="R213" s="48" t="s">
        <v>252</v>
      </c>
      <c r="S213" s="49" t="s">
        <v>253</v>
      </c>
    </row>
    <row r="214" spans="1:19" ht="15" customHeight="1" x14ac:dyDescent="0.2">
      <c r="A214" s="112" t="s">
        <v>198</v>
      </c>
      <c r="B214" s="113" t="s">
        <v>202</v>
      </c>
      <c r="C214" s="96">
        <v>0</v>
      </c>
      <c r="D214" s="70">
        <v>4</v>
      </c>
      <c r="E214" s="70">
        <v>2</v>
      </c>
      <c r="F214" s="70">
        <v>2</v>
      </c>
      <c r="G214" s="70">
        <v>8</v>
      </c>
      <c r="H214" s="70">
        <v>1</v>
      </c>
      <c r="I214" s="70">
        <v>0</v>
      </c>
      <c r="J214" s="40">
        <v>0</v>
      </c>
      <c r="K214" s="40">
        <v>1</v>
      </c>
      <c r="L214" s="40">
        <v>0</v>
      </c>
      <c r="M214" s="40">
        <v>0</v>
      </c>
      <c r="N214" s="40">
        <v>0</v>
      </c>
      <c r="O214" s="175">
        <f>'2022_9bis_Mois-Maand'!O213</f>
        <v>0</v>
      </c>
      <c r="P214" s="10"/>
      <c r="Q214" s="47" t="s">
        <v>199</v>
      </c>
      <c r="R214" s="48" t="s">
        <v>200</v>
      </c>
      <c r="S214" s="49" t="s">
        <v>201</v>
      </c>
    </row>
    <row r="215" spans="1:19" ht="15" customHeight="1" x14ac:dyDescent="0.2">
      <c r="A215" s="112" t="s">
        <v>219</v>
      </c>
      <c r="B215" s="113" t="s">
        <v>222</v>
      </c>
      <c r="C215" s="96">
        <v>0</v>
      </c>
      <c r="D215" s="70">
        <v>2</v>
      </c>
      <c r="E215" s="70">
        <v>48</v>
      </c>
      <c r="F215" s="70">
        <v>4</v>
      </c>
      <c r="G215" s="70">
        <v>0</v>
      </c>
      <c r="H215" s="70">
        <v>0</v>
      </c>
      <c r="I215" s="70">
        <v>0</v>
      </c>
      <c r="J215" s="40">
        <v>1</v>
      </c>
      <c r="K215" s="40">
        <v>0</v>
      </c>
      <c r="L215" s="40">
        <v>0</v>
      </c>
      <c r="M215" s="40">
        <v>0</v>
      </c>
      <c r="N215" s="40">
        <v>0</v>
      </c>
      <c r="O215" s="175">
        <f>'2022_9bis_Mois-Maand'!O214</f>
        <v>0</v>
      </c>
      <c r="P215" s="10"/>
      <c r="Q215" s="47" t="s">
        <v>220</v>
      </c>
      <c r="R215" s="48" t="s">
        <v>221</v>
      </c>
      <c r="S215" s="49" t="s">
        <v>219</v>
      </c>
    </row>
    <row r="216" spans="1:19" ht="15" customHeight="1" x14ac:dyDescent="0.2">
      <c r="A216" s="94" t="s">
        <v>264</v>
      </c>
      <c r="B216" s="95" t="s">
        <v>268</v>
      </c>
      <c r="C216" s="120" t="s">
        <v>705</v>
      </c>
      <c r="D216" s="41" t="s">
        <v>705</v>
      </c>
      <c r="E216" s="41" t="s">
        <v>705</v>
      </c>
      <c r="F216" s="70">
        <v>38</v>
      </c>
      <c r="G216" s="70">
        <v>13</v>
      </c>
      <c r="H216" s="70">
        <v>4</v>
      </c>
      <c r="I216" s="70">
        <v>0</v>
      </c>
      <c r="J216" s="40">
        <v>12</v>
      </c>
      <c r="K216" s="40">
        <v>0</v>
      </c>
      <c r="L216" s="40">
        <v>0</v>
      </c>
      <c r="M216" s="40">
        <v>0</v>
      </c>
      <c r="N216" s="40">
        <v>0</v>
      </c>
      <c r="O216" s="175">
        <f>'2022_9bis_Mois-Maand'!O215</f>
        <v>0</v>
      </c>
      <c r="P216" s="10"/>
      <c r="Q216" s="47" t="s">
        <v>265</v>
      </c>
      <c r="R216" s="48" t="s">
        <v>266</v>
      </c>
      <c r="S216" s="49" t="s">
        <v>267</v>
      </c>
    </row>
    <row r="217" spans="1:19" ht="15" customHeight="1" x14ac:dyDescent="0.2">
      <c r="A217" s="112" t="s">
        <v>302</v>
      </c>
      <c r="B217" s="113" t="s">
        <v>306</v>
      </c>
      <c r="C217" s="96">
        <v>1</v>
      </c>
      <c r="D217" s="70">
        <v>3</v>
      </c>
      <c r="E217" s="70">
        <v>3</v>
      </c>
      <c r="F217" s="70">
        <v>0</v>
      </c>
      <c r="G217" s="70">
        <v>1</v>
      </c>
      <c r="H217" s="70">
        <v>1</v>
      </c>
      <c r="I217" s="70">
        <v>1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175">
        <f>'2022_9bis_Mois-Maand'!O216</f>
        <v>0</v>
      </c>
      <c r="P217" s="10"/>
      <c r="Q217" s="47" t="s">
        <v>303</v>
      </c>
      <c r="R217" s="48" t="s">
        <v>304</v>
      </c>
      <c r="S217" s="49" t="s">
        <v>305</v>
      </c>
    </row>
    <row r="218" spans="1:19" ht="15" customHeight="1" x14ac:dyDescent="0.2">
      <c r="A218" s="94" t="s">
        <v>152</v>
      </c>
      <c r="B218" s="95" t="s">
        <v>155</v>
      </c>
      <c r="C218" s="96">
        <v>0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175">
        <f>'2022_9bis_Mois-Maand'!O217</f>
        <v>0</v>
      </c>
      <c r="P218" s="10"/>
      <c r="Q218" s="47" t="s">
        <v>153</v>
      </c>
      <c r="R218" s="48" t="s">
        <v>154</v>
      </c>
      <c r="S218" s="49" t="s">
        <v>153</v>
      </c>
    </row>
    <row r="219" spans="1:19" ht="15" customHeight="1" x14ac:dyDescent="0.2">
      <c r="A219" s="94" t="s">
        <v>374</v>
      </c>
      <c r="B219" s="95" t="s">
        <v>378</v>
      </c>
      <c r="C219" s="96">
        <v>0</v>
      </c>
      <c r="D219" s="70">
        <v>0</v>
      </c>
      <c r="E219" s="70">
        <v>0</v>
      </c>
      <c r="F219" s="70">
        <v>1</v>
      </c>
      <c r="G219" s="70">
        <v>0</v>
      </c>
      <c r="H219" s="70">
        <v>0</v>
      </c>
      <c r="I219" s="7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175">
        <f>'2022_9bis_Mois-Maand'!O218</f>
        <v>0</v>
      </c>
      <c r="P219" s="10"/>
      <c r="Q219" s="47" t="s">
        <v>375</v>
      </c>
      <c r="R219" s="48" t="s">
        <v>376</v>
      </c>
      <c r="S219" s="49" t="s">
        <v>377</v>
      </c>
    </row>
    <row r="220" spans="1:19" ht="15" customHeight="1" x14ac:dyDescent="0.2">
      <c r="A220" s="94" t="s">
        <v>366</v>
      </c>
      <c r="B220" s="95" t="s">
        <v>370</v>
      </c>
      <c r="C220" s="96">
        <v>0</v>
      </c>
      <c r="D220" s="70">
        <v>0</v>
      </c>
      <c r="E220" s="70">
        <v>8</v>
      </c>
      <c r="F220" s="70">
        <v>0</v>
      </c>
      <c r="G220" s="70">
        <v>1</v>
      </c>
      <c r="H220" s="70">
        <v>0</v>
      </c>
      <c r="I220" s="7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175">
        <f>'2022_9bis_Mois-Maand'!O219</f>
        <v>0</v>
      </c>
      <c r="P220" s="10"/>
      <c r="Q220" s="47" t="s">
        <v>367</v>
      </c>
      <c r="R220" s="48" t="s">
        <v>368</v>
      </c>
      <c r="S220" s="49" t="s">
        <v>369</v>
      </c>
    </row>
    <row r="221" spans="1:19" ht="15" customHeight="1" x14ac:dyDescent="0.2">
      <c r="A221" s="112" t="s">
        <v>371</v>
      </c>
      <c r="B221" s="113" t="s">
        <v>373</v>
      </c>
      <c r="C221" s="96">
        <v>0</v>
      </c>
      <c r="D221" s="70">
        <v>0</v>
      </c>
      <c r="E221" s="70">
        <v>1</v>
      </c>
      <c r="F221" s="70">
        <v>1</v>
      </c>
      <c r="G221" s="70">
        <v>0</v>
      </c>
      <c r="H221" s="70">
        <v>0</v>
      </c>
      <c r="I221" s="7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175">
        <f>'2022_9bis_Mois-Maand'!O220</f>
        <v>0</v>
      </c>
      <c r="P221" s="10"/>
      <c r="Q221" s="47" t="s">
        <v>372</v>
      </c>
      <c r="R221" s="48" t="s">
        <v>372</v>
      </c>
      <c r="S221" s="49" t="s">
        <v>371</v>
      </c>
    </row>
    <row r="222" spans="1:19" ht="15" customHeight="1" x14ac:dyDescent="0.2">
      <c r="A222" s="112" t="s">
        <v>271</v>
      </c>
      <c r="B222" s="113" t="s">
        <v>275</v>
      </c>
      <c r="C222" s="96">
        <v>1</v>
      </c>
      <c r="D222" s="70">
        <v>0</v>
      </c>
      <c r="E222" s="70">
        <v>2</v>
      </c>
      <c r="F222" s="70">
        <v>6</v>
      </c>
      <c r="G222" s="70">
        <v>4</v>
      </c>
      <c r="H222" s="70">
        <v>0</v>
      </c>
      <c r="I222" s="70">
        <v>1</v>
      </c>
      <c r="J222" s="40">
        <v>4</v>
      </c>
      <c r="K222" s="40">
        <v>0</v>
      </c>
      <c r="L222" s="40">
        <v>0</v>
      </c>
      <c r="M222" s="40">
        <v>0</v>
      </c>
      <c r="N222" s="40">
        <v>0</v>
      </c>
      <c r="O222" s="175">
        <f>'2022_9bis_Mois-Maand'!O221</f>
        <v>0</v>
      </c>
      <c r="P222" s="10"/>
      <c r="Q222" s="47" t="s">
        <v>272</v>
      </c>
      <c r="R222" s="48" t="s">
        <v>273</v>
      </c>
      <c r="S222" s="49" t="s">
        <v>274</v>
      </c>
    </row>
    <row r="223" spans="1:19" ht="15" customHeight="1" x14ac:dyDescent="0.2">
      <c r="A223" s="94" t="s">
        <v>406</v>
      </c>
      <c r="B223" s="95" t="s">
        <v>408</v>
      </c>
      <c r="C223" s="96">
        <v>0</v>
      </c>
      <c r="D223" s="70">
        <v>0</v>
      </c>
      <c r="E223" s="70">
        <v>0</v>
      </c>
      <c r="F223" s="70">
        <v>0</v>
      </c>
      <c r="G223" s="70">
        <v>0</v>
      </c>
      <c r="H223" s="70">
        <v>1</v>
      </c>
      <c r="I223" s="7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175">
        <f>'2022_9bis_Mois-Maand'!O222</f>
        <v>0</v>
      </c>
      <c r="P223" s="10"/>
      <c r="Q223" s="47" t="s">
        <v>407</v>
      </c>
      <c r="R223" s="48" t="s">
        <v>407</v>
      </c>
      <c r="S223" s="49" t="s">
        <v>407</v>
      </c>
    </row>
    <row r="224" spans="1:19" ht="15" customHeight="1" x14ac:dyDescent="0.2">
      <c r="A224" s="112" t="s">
        <v>444</v>
      </c>
      <c r="B224" s="113" t="s">
        <v>447</v>
      </c>
      <c r="C224" s="96">
        <v>0</v>
      </c>
      <c r="D224" s="70">
        <v>2</v>
      </c>
      <c r="E224" s="70">
        <v>0</v>
      </c>
      <c r="F224" s="70">
        <v>6</v>
      </c>
      <c r="G224" s="70">
        <v>0</v>
      </c>
      <c r="H224" s="70">
        <v>0</v>
      </c>
      <c r="I224" s="7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1</v>
      </c>
      <c r="O224" s="175">
        <f>'2022_9bis_Mois-Maand'!O223</f>
        <v>0</v>
      </c>
      <c r="P224" s="10"/>
      <c r="Q224" s="47" t="s">
        <v>445</v>
      </c>
      <c r="R224" s="48" t="s">
        <v>446</v>
      </c>
      <c r="S224" s="49" t="s">
        <v>716</v>
      </c>
    </row>
    <row r="225" spans="1:19" ht="15" customHeight="1" x14ac:dyDescent="0.2">
      <c r="A225" s="112" t="s">
        <v>37</v>
      </c>
      <c r="B225" s="113" t="s">
        <v>41</v>
      </c>
      <c r="C225" s="96">
        <v>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175">
        <f>'2022_9bis_Mois-Maand'!O224</f>
        <v>0</v>
      </c>
      <c r="P225" s="10"/>
      <c r="Q225" s="47" t="s">
        <v>38</v>
      </c>
      <c r="R225" s="48" t="s">
        <v>39</v>
      </c>
      <c r="S225" s="49" t="s">
        <v>40</v>
      </c>
    </row>
    <row r="226" spans="1:19" ht="15" customHeight="1" x14ac:dyDescent="0.2">
      <c r="A226" s="112" t="s">
        <v>481</v>
      </c>
      <c r="B226" s="113" t="s">
        <v>484</v>
      </c>
      <c r="C226" s="96">
        <v>3</v>
      </c>
      <c r="D226" s="70">
        <v>6</v>
      </c>
      <c r="E226" s="70">
        <v>4</v>
      </c>
      <c r="F226" s="70">
        <v>1</v>
      </c>
      <c r="G226" s="70">
        <v>1</v>
      </c>
      <c r="H226" s="70">
        <v>0</v>
      </c>
      <c r="I226" s="70">
        <v>0</v>
      </c>
      <c r="J226" s="40">
        <v>1</v>
      </c>
      <c r="K226" s="40">
        <v>0</v>
      </c>
      <c r="L226" s="40">
        <v>0</v>
      </c>
      <c r="M226" s="40">
        <v>1</v>
      </c>
      <c r="N226" s="40">
        <v>0</v>
      </c>
      <c r="O226" s="175">
        <f>'2022_9bis_Mois-Maand'!O225</f>
        <v>0</v>
      </c>
      <c r="P226" s="10"/>
      <c r="Q226" s="47" t="s">
        <v>482</v>
      </c>
      <c r="R226" s="48" t="s">
        <v>482</v>
      </c>
      <c r="S226" s="49" t="s">
        <v>483</v>
      </c>
    </row>
    <row r="227" spans="1:19" ht="15" customHeight="1" x14ac:dyDescent="0.2">
      <c r="A227" s="94" t="s">
        <v>487</v>
      </c>
      <c r="B227" s="95" t="s">
        <v>488</v>
      </c>
      <c r="C227" s="96">
        <v>0</v>
      </c>
      <c r="D227" s="70">
        <v>1</v>
      </c>
      <c r="E227" s="70">
        <v>1</v>
      </c>
      <c r="F227" s="70">
        <v>0</v>
      </c>
      <c r="G227" s="70">
        <v>0</v>
      </c>
      <c r="H227" s="70">
        <v>0</v>
      </c>
      <c r="I227" s="7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2</v>
      </c>
      <c r="O227" s="175">
        <f>'2022_9bis_Mois-Maand'!O226</f>
        <v>0</v>
      </c>
      <c r="P227" s="10"/>
      <c r="Q227" s="47" t="s">
        <v>487</v>
      </c>
      <c r="R227" s="48" t="s">
        <v>487</v>
      </c>
      <c r="S227" s="49" t="s">
        <v>487</v>
      </c>
    </row>
    <row r="228" spans="1:19" ht="15" customHeight="1" x14ac:dyDescent="0.2">
      <c r="A228" s="112" t="s">
        <v>497</v>
      </c>
      <c r="B228" s="113" t="s">
        <v>501</v>
      </c>
      <c r="C228" s="96">
        <v>30</v>
      </c>
      <c r="D228" s="70">
        <v>63</v>
      </c>
      <c r="E228" s="70">
        <v>71</v>
      </c>
      <c r="F228" s="70">
        <v>90</v>
      </c>
      <c r="G228" s="70">
        <v>16</v>
      </c>
      <c r="H228" s="70">
        <v>0</v>
      </c>
      <c r="I228" s="70">
        <v>4</v>
      </c>
      <c r="J228" s="40">
        <v>7</v>
      </c>
      <c r="K228" s="40">
        <v>2</v>
      </c>
      <c r="L228" s="40">
        <v>0</v>
      </c>
      <c r="M228" s="40">
        <v>0</v>
      </c>
      <c r="N228" s="40">
        <v>1</v>
      </c>
      <c r="O228" s="175">
        <f>'2022_9bis_Mois-Maand'!O227</f>
        <v>1</v>
      </c>
      <c r="P228" s="10"/>
      <c r="Q228" s="47" t="s">
        <v>498</v>
      </c>
      <c r="R228" s="48" t="s">
        <v>499</v>
      </c>
      <c r="S228" s="49" t="s">
        <v>500</v>
      </c>
    </row>
    <row r="229" spans="1:19" ht="15" customHeight="1" x14ac:dyDescent="0.2">
      <c r="A229" s="112" t="s">
        <v>553</v>
      </c>
      <c r="B229" s="113" t="s">
        <v>557</v>
      </c>
      <c r="C229" s="96">
        <v>0</v>
      </c>
      <c r="D229" s="70">
        <v>0</v>
      </c>
      <c r="E229" s="70">
        <v>0</v>
      </c>
      <c r="F229" s="70">
        <v>0</v>
      </c>
      <c r="G229" s="70">
        <v>0</v>
      </c>
      <c r="H229" s="70">
        <v>13</v>
      </c>
      <c r="I229" s="7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175">
        <f>'2022_9bis_Mois-Maand'!O228</f>
        <v>0</v>
      </c>
      <c r="P229" s="10"/>
      <c r="Q229" s="47" t="s">
        <v>554</v>
      </c>
      <c r="R229" s="48" t="s">
        <v>555</v>
      </c>
      <c r="S229" s="49" t="s">
        <v>556</v>
      </c>
    </row>
    <row r="230" spans="1:19" ht="15" customHeight="1" x14ac:dyDescent="0.2">
      <c r="A230" s="112" t="s">
        <v>712</v>
      </c>
      <c r="B230" s="113" t="s">
        <v>552</v>
      </c>
      <c r="C230" s="96">
        <v>14</v>
      </c>
      <c r="D230" s="70">
        <v>41</v>
      </c>
      <c r="E230" s="70">
        <v>17</v>
      </c>
      <c r="F230" s="70">
        <v>2</v>
      </c>
      <c r="G230" s="70">
        <v>2</v>
      </c>
      <c r="H230" s="70">
        <v>4</v>
      </c>
      <c r="I230" s="70">
        <v>4</v>
      </c>
      <c r="J230" s="40">
        <v>0</v>
      </c>
      <c r="K230" s="40">
        <v>0</v>
      </c>
      <c r="L230" s="40">
        <v>1</v>
      </c>
      <c r="M230" s="40">
        <v>0</v>
      </c>
      <c r="N230" s="40">
        <v>2</v>
      </c>
      <c r="O230" s="175">
        <f>'2022_9bis_Mois-Maand'!O229</f>
        <v>1</v>
      </c>
      <c r="P230" s="10"/>
      <c r="Q230" s="47" t="s">
        <v>717</v>
      </c>
      <c r="R230" s="48" t="s">
        <v>551</v>
      </c>
      <c r="S230" s="49" t="s">
        <v>718</v>
      </c>
    </row>
    <row r="231" spans="1:19" ht="15" customHeight="1" x14ac:dyDescent="0.2">
      <c r="A231" s="94" t="s">
        <v>212</v>
      </c>
      <c r="B231" s="95" t="s">
        <v>215</v>
      </c>
      <c r="C231" s="96">
        <v>0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175">
        <f>'2022_9bis_Mois-Maand'!O230</f>
        <v>0</v>
      </c>
      <c r="P231" s="10"/>
      <c r="Q231" s="47" t="s">
        <v>213</v>
      </c>
      <c r="R231" s="48" t="s">
        <v>214</v>
      </c>
      <c r="S231" s="49" t="s">
        <v>213</v>
      </c>
    </row>
    <row r="232" spans="1:19" ht="15" customHeight="1" x14ac:dyDescent="0.2">
      <c r="A232" s="112" t="s">
        <v>558</v>
      </c>
      <c r="B232" s="113" t="s">
        <v>562</v>
      </c>
      <c r="C232" s="96">
        <v>0</v>
      </c>
      <c r="D232" s="70">
        <v>0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175">
        <f>'2022_9bis_Mois-Maand'!O231</f>
        <v>0</v>
      </c>
      <c r="P232" s="10"/>
      <c r="Q232" s="47" t="s">
        <v>559</v>
      </c>
      <c r="R232" s="48" t="s">
        <v>560</v>
      </c>
      <c r="S232" s="49" t="s">
        <v>561</v>
      </c>
    </row>
    <row r="233" spans="1:19" ht="15" customHeight="1" thickBot="1" x14ac:dyDescent="0.25">
      <c r="A233" s="140" t="s">
        <v>713</v>
      </c>
      <c r="B233" s="141" t="s">
        <v>228</v>
      </c>
      <c r="C233" s="131">
        <v>0</v>
      </c>
      <c r="D233" s="132">
        <v>1</v>
      </c>
      <c r="E233" s="132">
        <v>4</v>
      </c>
      <c r="F233" s="132">
        <v>4</v>
      </c>
      <c r="G233" s="132">
        <v>0</v>
      </c>
      <c r="H233" s="132">
        <v>0</v>
      </c>
      <c r="I233" s="132">
        <v>0</v>
      </c>
      <c r="J233" s="133">
        <v>0</v>
      </c>
      <c r="K233" s="133">
        <v>0</v>
      </c>
      <c r="L233" s="133">
        <v>0</v>
      </c>
      <c r="M233" s="142">
        <v>0</v>
      </c>
      <c r="N233" s="143" t="s">
        <v>705</v>
      </c>
      <c r="O233" s="144" t="s">
        <v>705</v>
      </c>
      <c r="P233" s="10"/>
      <c r="Q233" s="50" t="s">
        <v>719</v>
      </c>
      <c r="R233" s="51" t="s">
        <v>720</v>
      </c>
      <c r="S233" s="52" t="s">
        <v>721</v>
      </c>
    </row>
    <row r="234" spans="1:19" x14ac:dyDescent="0.2">
      <c r="P234" s="10"/>
    </row>
    <row r="235" spans="1:19" x14ac:dyDescent="0.2">
      <c r="P235" s="10"/>
    </row>
    <row r="236" spans="1:19" x14ac:dyDescent="0.2">
      <c r="A236" s="18" t="s">
        <v>688</v>
      </c>
      <c r="P236" s="10"/>
      <c r="Q236" s="2"/>
    </row>
    <row r="237" spans="1:19" x14ac:dyDescent="0.2">
      <c r="A237" s="18" t="s">
        <v>689</v>
      </c>
      <c r="P237" s="10"/>
      <c r="Q237" s="2"/>
    </row>
  </sheetData>
  <mergeCells count="21">
    <mergeCell ref="R203:R204"/>
    <mergeCell ref="S203:S204"/>
    <mergeCell ref="A1:P1"/>
    <mergeCell ref="A2:P2"/>
    <mergeCell ref="A202:O202"/>
    <mergeCell ref="N203:N204"/>
    <mergeCell ref="Q203:Q204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O203:O204"/>
    <mergeCell ref="J203:J204"/>
    <mergeCell ref="K203:K204"/>
    <mergeCell ref="L203:L204"/>
    <mergeCell ref="M203:M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1:E11 O10:O11 O14:O16 O18 O20:O22 O198:O199 O196 O180:O194 O132:O178 O96:O130 O40:O94 O32:O38 O24:O30 O206:O232 C10:E10 G10:N10 G11:M11 F10:F11 N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S235"/>
  <sheetViews>
    <sheetView workbookViewId="0">
      <pane xSplit="2" ySplit="11" topLeftCell="C201" activePane="bottomRight" state="frozen"/>
      <selection pane="topRight" activeCell="C1" sqref="C1"/>
      <selection pane="bottomLeft" activeCell="A12" sqref="A12"/>
      <selection pane="bottomRight" activeCell="M209" sqref="M209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5" customWidth="1"/>
    <col min="17" max="17" width="30.140625" style="1" customWidth="1"/>
    <col min="18" max="18" width="30.140625" style="19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s="145" customFormat="1" ht="21" customHeight="1" x14ac:dyDescent="0.2">
      <c r="A1" s="206" t="s">
        <v>820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146"/>
      <c r="R1" s="34"/>
    </row>
    <row r="2" spans="1:19" s="145" customFormat="1" ht="21" customHeight="1" x14ac:dyDescent="0.25">
      <c r="A2" s="213" t="s">
        <v>826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147"/>
      <c r="R2" s="34"/>
      <c r="S2" s="148"/>
    </row>
    <row r="3" spans="1:19" s="145" customFormat="1" ht="15" customHeight="1" x14ac:dyDescent="0.25">
      <c r="A3" s="32" t="s">
        <v>814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Q3" s="147"/>
      <c r="R3" s="34"/>
      <c r="S3" s="148"/>
    </row>
    <row r="4" spans="1:19" s="145" customFormat="1" ht="15" customHeight="1" x14ac:dyDescent="0.25">
      <c r="A4" s="32" t="s">
        <v>815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Q4" s="147"/>
      <c r="R4" s="34"/>
      <c r="S4" s="148"/>
    </row>
    <row r="5" spans="1:19" ht="1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Q5" s="2"/>
    </row>
    <row r="6" spans="1:19" ht="15" customHeight="1" x14ac:dyDescent="0.2">
      <c r="A6" s="31" t="s">
        <v>706</v>
      </c>
      <c r="B6" s="6"/>
      <c r="C6" s="6"/>
      <c r="D6" s="6"/>
      <c r="E6" s="4"/>
      <c r="F6" s="4"/>
      <c r="G6" s="4"/>
      <c r="H6" s="4"/>
      <c r="I6" s="4"/>
      <c r="J6" s="4"/>
      <c r="Q6" s="2"/>
    </row>
    <row r="7" spans="1:19" ht="15" customHeight="1" x14ac:dyDescent="0.2">
      <c r="A7" s="31" t="s">
        <v>816</v>
      </c>
      <c r="B7" s="6"/>
      <c r="C7" s="6"/>
      <c r="D7" s="6"/>
      <c r="E7" s="4"/>
      <c r="F7" s="4"/>
      <c r="G7" s="4"/>
      <c r="H7" s="4"/>
      <c r="I7" s="4"/>
      <c r="J7" s="4"/>
      <c r="N7" s="7"/>
      <c r="O7" s="7"/>
      <c r="Q7" s="2"/>
    </row>
    <row r="8" spans="1:19" ht="15" customHeight="1" thickBot="1" x14ac:dyDescent="0.25">
      <c r="A8" s="8"/>
      <c r="Q8" s="2"/>
    </row>
    <row r="9" spans="1:19" ht="27.75" customHeight="1" thickBot="1" x14ac:dyDescent="0.25">
      <c r="A9" s="71" t="s">
        <v>690</v>
      </c>
      <c r="B9" s="72" t="s">
        <v>710</v>
      </c>
      <c r="C9" s="71" t="s">
        <v>802</v>
      </c>
      <c r="D9" s="73" t="s">
        <v>803</v>
      </c>
      <c r="E9" s="71" t="s">
        <v>804</v>
      </c>
      <c r="F9" s="74" t="s">
        <v>805</v>
      </c>
      <c r="G9" s="71" t="s">
        <v>806</v>
      </c>
      <c r="H9" s="74" t="s">
        <v>807</v>
      </c>
      <c r="I9" s="71" t="s">
        <v>808</v>
      </c>
      <c r="J9" s="74" t="s">
        <v>809</v>
      </c>
      <c r="K9" s="71" t="s">
        <v>810</v>
      </c>
      <c r="L9" s="74" t="s">
        <v>811</v>
      </c>
      <c r="M9" s="72" t="s">
        <v>812</v>
      </c>
      <c r="N9" s="75" t="s">
        <v>813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19" ht="24" customHeight="1" thickBot="1" x14ac:dyDescent="0.25">
      <c r="A10" s="76" t="s">
        <v>666</v>
      </c>
      <c r="B10" s="77" t="s">
        <v>666</v>
      </c>
      <c r="C10" s="78">
        <f>SUM(C14:C16,C18,C20:C29,C31:C37,C39:C93,C95:C129,C131:C169,C170:C177,C179:C193,C195,C197,C198,C204)</f>
        <v>213</v>
      </c>
      <c r="D10" s="79">
        <f t="shared" ref="D10:I10" si="0">SUM(D14:D16,D18,D20:D29,D31:D37,D39:D93,D95:D129,D131:D169,D170:D177,D179:D193,D195,D197,D198,D204)</f>
        <v>261</v>
      </c>
      <c r="E10" s="80">
        <f t="shared" si="0"/>
        <v>249</v>
      </c>
      <c r="F10" s="79">
        <f t="shared" si="0"/>
        <v>159</v>
      </c>
      <c r="G10" s="80">
        <f t="shared" si="0"/>
        <v>256</v>
      </c>
      <c r="H10" s="79">
        <f t="shared" si="0"/>
        <v>359</v>
      </c>
      <c r="I10" s="80">
        <f t="shared" si="0"/>
        <v>220</v>
      </c>
      <c r="J10" s="79">
        <f t="shared" ref="J10:K10" si="1">SUM(J14:J16,J18,J20:J29,J31:J37,J39:J93,J95:J129,J131:J169,J170:J177,J179:J193,J195,J197,J198,J204)</f>
        <v>250</v>
      </c>
      <c r="K10" s="80">
        <f t="shared" si="1"/>
        <v>332</v>
      </c>
      <c r="L10" s="79">
        <f t="shared" ref="L10:M10" si="2">SUM(L14:L16,L18,L20:L29,L31:L37,L39:L93,L95:L129,L131:L169,L170:L177,L179:L193,L195,L197,L198,L204)</f>
        <v>324</v>
      </c>
      <c r="M10" s="80">
        <f t="shared" si="2"/>
        <v>0</v>
      </c>
      <c r="N10" s="79">
        <f t="shared" ref="N10" si="3">SUM(N14:N16,N18,N20:N29,N31:N37,N39:N93,N95:N129,N131:N169,N170:N177,N179:N193,N195,N197,N198,N204)</f>
        <v>0</v>
      </c>
      <c r="O10" s="81">
        <f>SUM(O14:O16,O18,O20:O29,O31:O37,O39:O93,O95:O129,O131:O169,O170:O177,O179:O193,O195,O197,O198,O204)</f>
        <v>2623</v>
      </c>
      <c r="P10" s="10"/>
      <c r="Q10" s="56"/>
      <c r="R10" s="57"/>
      <c r="S10" s="58"/>
    </row>
    <row r="11" spans="1:19" ht="24" customHeight="1" thickBot="1" x14ac:dyDescent="0.25">
      <c r="A11" s="82" t="s">
        <v>679</v>
      </c>
      <c r="B11" s="83" t="s">
        <v>667</v>
      </c>
      <c r="C11" s="78">
        <f>C10-C204</f>
        <v>212</v>
      </c>
      <c r="D11" s="79">
        <f t="shared" ref="D11:I11" si="4">D10-D204</f>
        <v>261</v>
      </c>
      <c r="E11" s="80">
        <f t="shared" si="4"/>
        <v>249</v>
      </c>
      <c r="F11" s="79">
        <f t="shared" si="4"/>
        <v>159</v>
      </c>
      <c r="G11" s="80">
        <f t="shared" si="4"/>
        <v>256</v>
      </c>
      <c r="H11" s="79">
        <f t="shared" si="4"/>
        <v>359</v>
      </c>
      <c r="I11" s="80">
        <f t="shared" si="4"/>
        <v>220</v>
      </c>
      <c r="J11" s="79">
        <f t="shared" ref="J11:K11" si="5">J10-J204</f>
        <v>250</v>
      </c>
      <c r="K11" s="80">
        <f t="shared" si="5"/>
        <v>332</v>
      </c>
      <c r="L11" s="79">
        <f t="shared" ref="L11:M11" si="6">L10-L204</f>
        <v>322</v>
      </c>
      <c r="M11" s="80">
        <f t="shared" si="6"/>
        <v>0</v>
      </c>
      <c r="N11" s="79">
        <f t="shared" ref="N11" si="7">N10-N204</f>
        <v>0</v>
      </c>
      <c r="O11" s="81">
        <f>O10-O204</f>
        <v>2620</v>
      </c>
      <c r="P11" s="10"/>
      <c r="Q11" s="59"/>
      <c r="R11" s="57"/>
      <c r="S11" s="58"/>
    </row>
    <row r="12" spans="1:19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19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19" ht="15" customHeight="1" x14ac:dyDescent="0.2">
      <c r="A14" s="88" t="s">
        <v>295</v>
      </c>
      <c r="B14" s="89" t="s">
        <v>299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  <c r="K14" s="92">
        <v>0</v>
      </c>
      <c r="L14" s="92">
        <v>0</v>
      </c>
      <c r="M14" s="92"/>
      <c r="N14" s="92"/>
      <c r="O14" s="93">
        <f>SUM(C14:N14)</f>
        <v>0</v>
      </c>
      <c r="P14" s="11"/>
      <c r="Q14" s="60" t="s">
        <v>296</v>
      </c>
      <c r="R14" s="61" t="s">
        <v>297</v>
      </c>
      <c r="S14" s="62" t="s">
        <v>298</v>
      </c>
    </row>
    <row r="15" spans="1:19" ht="15" customHeight="1" x14ac:dyDescent="0.2">
      <c r="A15" s="94" t="s">
        <v>360</v>
      </c>
      <c r="B15" s="95" t="s">
        <v>361</v>
      </c>
      <c r="C15" s="96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40">
        <v>0</v>
      </c>
      <c r="K15" s="40">
        <v>0</v>
      </c>
      <c r="L15" s="40">
        <v>0</v>
      </c>
      <c r="M15" s="40"/>
      <c r="N15" s="40"/>
      <c r="O15" s="97">
        <f t="shared" ref="O15:O74" si="8">SUM(C15:N15)</f>
        <v>0</v>
      </c>
      <c r="P15" s="10"/>
      <c r="Q15" s="60" t="s">
        <v>360</v>
      </c>
      <c r="R15" s="61" t="s">
        <v>360</v>
      </c>
      <c r="S15" s="62" t="s">
        <v>360</v>
      </c>
    </row>
    <row r="16" spans="1:19" ht="15" customHeight="1" thickBot="1" x14ac:dyDescent="0.25">
      <c r="A16" s="98" t="s">
        <v>448</v>
      </c>
      <c r="B16" s="99" t="s">
        <v>452</v>
      </c>
      <c r="C16" s="100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2">
        <v>0</v>
      </c>
      <c r="K16" s="102">
        <v>0</v>
      </c>
      <c r="L16" s="102">
        <v>0</v>
      </c>
      <c r="M16" s="102"/>
      <c r="N16" s="102"/>
      <c r="O16" s="103">
        <f>SUM(C16:N16)</f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8">
        <v>0</v>
      </c>
      <c r="K18" s="108">
        <v>0</v>
      </c>
      <c r="L18" s="108">
        <v>0</v>
      </c>
      <c r="M18" s="108"/>
      <c r="N18" s="108"/>
      <c r="O18" s="109">
        <f t="shared" ref="O18" si="9">SUM(C18:N18)</f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v>15</v>
      </c>
      <c r="D20" s="91">
        <v>11</v>
      </c>
      <c r="E20" s="91">
        <v>11</v>
      </c>
      <c r="F20" s="91">
        <v>13</v>
      </c>
      <c r="G20" s="91">
        <v>22</v>
      </c>
      <c r="H20" s="91">
        <v>7</v>
      </c>
      <c r="I20" s="91">
        <v>15</v>
      </c>
      <c r="J20" s="92">
        <v>23</v>
      </c>
      <c r="K20" s="92">
        <v>31</v>
      </c>
      <c r="L20" s="92">
        <v>33</v>
      </c>
      <c r="M20" s="92"/>
      <c r="N20" s="92"/>
      <c r="O20" s="93">
        <f>SUM(C20:N20)</f>
        <v>181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v>2</v>
      </c>
      <c r="D21" s="70">
        <v>1</v>
      </c>
      <c r="E21" s="70">
        <v>1</v>
      </c>
      <c r="F21" s="70">
        <v>0</v>
      </c>
      <c r="G21" s="70">
        <v>3</v>
      </c>
      <c r="H21" s="70">
        <v>0</v>
      </c>
      <c r="I21" s="70">
        <v>0</v>
      </c>
      <c r="J21" s="40">
        <v>0</v>
      </c>
      <c r="K21" s="40">
        <v>0</v>
      </c>
      <c r="L21" s="40">
        <v>0</v>
      </c>
      <c r="M21" s="40"/>
      <c r="N21" s="40"/>
      <c r="O21" s="97">
        <f t="shared" si="8"/>
        <v>7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v>1</v>
      </c>
      <c r="D22" s="70">
        <v>5</v>
      </c>
      <c r="E22" s="70">
        <v>0</v>
      </c>
      <c r="F22" s="70">
        <v>0</v>
      </c>
      <c r="G22" s="70">
        <v>4</v>
      </c>
      <c r="H22" s="70">
        <v>6</v>
      </c>
      <c r="I22" s="70">
        <v>0</v>
      </c>
      <c r="J22" s="40">
        <v>0</v>
      </c>
      <c r="K22" s="40">
        <v>0</v>
      </c>
      <c r="L22" s="40">
        <v>0</v>
      </c>
      <c r="M22" s="40"/>
      <c r="N22" s="40"/>
      <c r="O22" s="97">
        <f t="shared" si="8"/>
        <v>16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94" t="s">
        <v>724</v>
      </c>
      <c r="B23" s="95" t="s">
        <v>385</v>
      </c>
      <c r="C23" s="96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40">
        <v>0</v>
      </c>
      <c r="K23" s="40">
        <v>3</v>
      </c>
      <c r="L23" s="40">
        <v>0</v>
      </c>
      <c r="M23" s="40"/>
      <c r="N23" s="40"/>
      <c r="O23" s="97">
        <f t="shared" si="8"/>
        <v>3</v>
      </c>
      <c r="P23" s="10"/>
      <c r="Q23" s="60" t="s">
        <v>722</v>
      </c>
      <c r="R23" s="61" t="s">
        <v>723</v>
      </c>
      <c r="S23" s="62" t="s">
        <v>724</v>
      </c>
    </row>
    <row r="24" spans="1:19" ht="15" customHeight="1" x14ac:dyDescent="0.2">
      <c r="A24" s="94" t="s">
        <v>762</v>
      </c>
      <c r="B24" s="95" t="s">
        <v>412</v>
      </c>
      <c r="C24" s="96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40">
        <v>0</v>
      </c>
      <c r="K24" s="40">
        <v>0</v>
      </c>
      <c r="L24" s="40">
        <v>0</v>
      </c>
      <c r="M24" s="40"/>
      <c r="N24" s="40"/>
      <c r="O24" s="97">
        <f t="shared" si="8"/>
        <v>0</v>
      </c>
      <c r="P24" s="10"/>
      <c r="Q24" s="60" t="s">
        <v>411</v>
      </c>
      <c r="R24" s="61" t="s">
        <v>411</v>
      </c>
      <c r="S24" s="62" t="s">
        <v>411</v>
      </c>
    </row>
    <row r="25" spans="1:19" ht="15" customHeight="1" x14ac:dyDescent="0.2">
      <c r="A25" s="112" t="s">
        <v>763</v>
      </c>
      <c r="B25" s="113" t="s">
        <v>503</v>
      </c>
      <c r="C25" s="96">
        <v>4</v>
      </c>
      <c r="D25" s="70">
        <v>5</v>
      </c>
      <c r="E25" s="70">
        <v>1</v>
      </c>
      <c r="F25" s="70">
        <v>6</v>
      </c>
      <c r="G25" s="70">
        <v>2</v>
      </c>
      <c r="H25" s="70">
        <v>4</v>
      </c>
      <c r="I25" s="70">
        <v>1</v>
      </c>
      <c r="J25" s="40">
        <v>10</v>
      </c>
      <c r="K25" s="40">
        <v>2</v>
      </c>
      <c r="L25" s="40">
        <v>10</v>
      </c>
      <c r="M25" s="40"/>
      <c r="N25" s="40"/>
      <c r="O25" s="97">
        <f t="shared" si="8"/>
        <v>45</v>
      </c>
      <c r="P25" s="10"/>
      <c r="Q25" s="60" t="s">
        <v>725</v>
      </c>
      <c r="R25" s="61" t="s">
        <v>502</v>
      </c>
      <c r="S25" s="62" t="s">
        <v>726</v>
      </c>
    </row>
    <row r="26" spans="1:19" ht="15" customHeight="1" x14ac:dyDescent="0.2">
      <c r="A26" s="112" t="s">
        <v>536</v>
      </c>
      <c r="B26" s="113" t="s">
        <v>540</v>
      </c>
      <c r="C26" s="96">
        <v>1</v>
      </c>
      <c r="D26" s="70">
        <v>2</v>
      </c>
      <c r="E26" s="70">
        <v>2</v>
      </c>
      <c r="F26" s="70">
        <v>4</v>
      </c>
      <c r="G26" s="70">
        <v>1</v>
      </c>
      <c r="H26" s="70">
        <v>4</v>
      </c>
      <c r="I26" s="70">
        <v>2</v>
      </c>
      <c r="J26" s="40">
        <v>3</v>
      </c>
      <c r="K26" s="40">
        <v>2</v>
      </c>
      <c r="L26" s="40">
        <v>9</v>
      </c>
      <c r="M26" s="40"/>
      <c r="N26" s="40"/>
      <c r="O26" s="97">
        <f t="shared" si="8"/>
        <v>30</v>
      </c>
      <c r="P26" s="10"/>
      <c r="Q26" s="60" t="s">
        <v>537</v>
      </c>
      <c r="R26" s="61" t="s">
        <v>538</v>
      </c>
      <c r="S26" s="62" t="s">
        <v>539</v>
      </c>
    </row>
    <row r="27" spans="1:19" ht="15" customHeight="1" x14ac:dyDescent="0.2">
      <c r="A27" s="112" t="s">
        <v>645</v>
      </c>
      <c r="B27" s="113" t="s">
        <v>646</v>
      </c>
      <c r="C27" s="96">
        <v>8</v>
      </c>
      <c r="D27" s="70">
        <v>8</v>
      </c>
      <c r="E27" s="70">
        <v>2</v>
      </c>
      <c r="F27" s="70">
        <v>2</v>
      </c>
      <c r="G27" s="70">
        <v>1</v>
      </c>
      <c r="H27" s="70">
        <v>3</v>
      </c>
      <c r="I27" s="70">
        <v>10</v>
      </c>
      <c r="J27" s="40">
        <v>0</v>
      </c>
      <c r="K27" s="40">
        <v>2</v>
      </c>
      <c r="L27" s="40">
        <v>9</v>
      </c>
      <c r="M27" s="40"/>
      <c r="N27" s="40"/>
      <c r="O27" s="97">
        <f t="shared" si="8"/>
        <v>45</v>
      </c>
      <c r="P27" s="10"/>
      <c r="Q27" s="60" t="s">
        <v>645</v>
      </c>
      <c r="R27" s="61" t="s">
        <v>645</v>
      </c>
      <c r="S27" s="62" t="s">
        <v>645</v>
      </c>
    </row>
    <row r="28" spans="1:19" ht="15" customHeight="1" x14ac:dyDescent="0.2">
      <c r="A28" s="115" t="s">
        <v>399</v>
      </c>
      <c r="B28" s="95" t="s">
        <v>403</v>
      </c>
      <c r="C28" s="96">
        <v>2</v>
      </c>
      <c r="D28" s="70">
        <v>4</v>
      </c>
      <c r="E28" s="70">
        <v>12</v>
      </c>
      <c r="F28" s="70">
        <v>0</v>
      </c>
      <c r="G28" s="70">
        <v>2</v>
      </c>
      <c r="H28" s="70">
        <v>3</v>
      </c>
      <c r="I28" s="70">
        <v>4</v>
      </c>
      <c r="J28" s="40">
        <v>2</v>
      </c>
      <c r="K28" s="40">
        <v>7</v>
      </c>
      <c r="L28" s="40">
        <v>4</v>
      </c>
      <c r="M28" s="40"/>
      <c r="N28" s="40"/>
      <c r="O28" s="97">
        <f t="shared" si="8"/>
        <v>40</v>
      </c>
      <c r="P28" s="10"/>
      <c r="Q28" s="60" t="s">
        <v>400</v>
      </c>
      <c r="R28" s="61" t="s">
        <v>401</v>
      </c>
      <c r="S28" s="62" t="s">
        <v>402</v>
      </c>
    </row>
    <row r="29" spans="1:19" ht="15" customHeight="1" thickBot="1" x14ac:dyDescent="0.25">
      <c r="A29" s="98" t="s">
        <v>615</v>
      </c>
      <c r="B29" s="99" t="s">
        <v>616</v>
      </c>
      <c r="C29" s="100">
        <v>0</v>
      </c>
      <c r="D29" s="101">
        <v>2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2">
        <v>0</v>
      </c>
      <c r="K29" s="102">
        <v>0</v>
      </c>
      <c r="L29" s="102">
        <v>0</v>
      </c>
      <c r="M29" s="102"/>
      <c r="N29" s="102"/>
      <c r="O29" s="103">
        <f t="shared" si="8"/>
        <v>2</v>
      </c>
      <c r="P29" s="10"/>
      <c r="Q29" s="60" t="s">
        <v>702</v>
      </c>
      <c r="R29" s="61" t="s">
        <v>615</v>
      </c>
      <c r="S29" s="62" t="s">
        <v>615</v>
      </c>
    </row>
    <row r="30" spans="1:19" ht="15" customHeight="1" thickBot="1" x14ac:dyDescent="0.25">
      <c r="A30" s="84" t="s">
        <v>683</v>
      </c>
      <c r="B30" s="85" t="s">
        <v>673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10"/>
      <c r="Q30" s="60"/>
      <c r="R30" s="61"/>
      <c r="S30" s="62"/>
    </row>
    <row r="31" spans="1:19" ht="15" customHeight="1" x14ac:dyDescent="0.2">
      <c r="A31" s="116" t="s">
        <v>10</v>
      </c>
      <c r="B31" s="117" t="s">
        <v>12</v>
      </c>
      <c r="C31" s="90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  <c r="K31" s="92">
        <v>0</v>
      </c>
      <c r="L31" s="92">
        <v>0</v>
      </c>
      <c r="M31" s="92"/>
      <c r="N31" s="92"/>
      <c r="O31" s="93">
        <f t="shared" si="8"/>
        <v>0</v>
      </c>
      <c r="P31" s="10"/>
      <c r="Q31" s="60" t="s">
        <v>11</v>
      </c>
      <c r="R31" s="61" t="s">
        <v>11</v>
      </c>
      <c r="S31" s="62" t="s">
        <v>11</v>
      </c>
    </row>
    <row r="32" spans="1:19" ht="15" customHeight="1" x14ac:dyDescent="0.2">
      <c r="A32" s="94" t="s">
        <v>764</v>
      </c>
      <c r="B32" s="95" t="s">
        <v>627</v>
      </c>
      <c r="C32" s="96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40">
        <v>0</v>
      </c>
      <c r="K32" s="40">
        <v>0</v>
      </c>
      <c r="L32" s="40">
        <v>0</v>
      </c>
      <c r="M32" s="40"/>
      <c r="N32" s="40"/>
      <c r="O32" s="97">
        <f t="shared" si="8"/>
        <v>0</v>
      </c>
      <c r="P32" s="10"/>
      <c r="Q32" s="60" t="s">
        <v>727</v>
      </c>
      <c r="R32" s="61" t="s">
        <v>626</v>
      </c>
      <c r="S32" s="62" t="s">
        <v>728</v>
      </c>
    </row>
    <row r="33" spans="1:19" ht="15" customHeight="1" x14ac:dyDescent="0.2">
      <c r="A33" s="94" t="s">
        <v>383</v>
      </c>
      <c r="B33" s="95" t="s">
        <v>384</v>
      </c>
      <c r="C33" s="96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40">
        <v>0</v>
      </c>
      <c r="K33" s="40">
        <v>0</v>
      </c>
      <c r="L33" s="40">
        <v>0</v>
      </c>
      <c r="M33" s="40"/>
      <c r="N33" s="40"/>
      <c r="O33" s="97">
        <f t="shared" si="8"/>
        <v>0</v>
      </c>
      <c r="P33" s="10"/>
      <c r="Q33" s="60" t="s">
        <v>383</v>
      </c>
      <c r="R33" s="61" t="s">
        <v>383</v>
      </c>
      <c r="S33" s="62" t="s">
        <v>383</v>
      </c>
    </row>
    <row r="34" spans="1:19" ht="15" customHeight="1" x14ac:dyDescent="0.2">
      <c r="A34" s="118" t="s">
        <v>765</v>
      </c>
      <c r="B34" s="119" t="s">
        <v>531</v>
      </c>
      <c r="C34" s="96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40">
        <v>0</v>
      </c>
      <c r="K34" s="40">
        <v>0</v>
      </c>
      <c r="L34" s="40">
        <v>0</v>
      </c>
      <c r="M34" s="40"/>
      <c r="N34" s="40"/>
      <c r="O34" s="97">
        <f t="shared" si="8"/>
        <v>0</v>
      </c>
      <c r="P34" s="10"/>
      <c r="Q34" s="60" t="s">
        <v>530</v>
      </c>
      <c r="R34" s="61" t="s">
        <v>530</v>
      </c>
      <c r="S34" s="62" t="s">
        <v>530</v>
      </c>
    </row>
    <row r="35" spans="1:19" ht="15" customHeight="1" x14ac:dyDescent="0.2">
      <c r="A35" s="94" t="s">
        <v>601</v>
      </c>
      <c r="B35" s="95" t="s">
        <v>605</v>
      </c>
      <c r="C35" s="96">
        <v>5</v>
      </c>
      <c r="D35" s="70">
        <v>3</v>
      </c>
      <c r="E35" s="70">
        <v>3</v>
      </c>
      <c r="F35" s="70">
        <v>5</v>
      </c>
      <c r="G35" s="70">
        <v>3</v>
      </c>
      <c r="H35" s="70">
        <v>6</v>
      </c>
      <c r="I35" s="70">
        <v>4</v>
      </c>
      <c r="J35" s="40">
        <v>10</v>
      </c>
      <c r="K35" s="40">
        <v>7</v>
      </c>
      <c r="L35" s="40">
        <v>5</v>
      </c>
      <c r="M35" s="40"/>
      <c r="N35" s="40"/>
      <c r="O35" s="97">
        <f t="shared" si="8"/>
        <v>51</v>
      </c>
      <c r="P35" s="10"/>
      <c r="Q35" s="60" t="s">
        <v>602</v>
      </c>
      <c r="R35" s="61" t="s">
        <v>603</v>
      </c>
      <c r="S35" s="62" t="s">
        <v>604</v>
      </c>
    </row>
    <row r="36" spans="1:19" ht="15" customHeight="1" x14ac:dyDescent="0.2">
      <c r="A36" s="112" t="s">
        <v>713</v>
      </c>
      <c r="B36" s="95" t="s">
        <v>228</v>
      </c>
      <c r="C36" s="170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42"/>
      <c r="N36" s="42"/>
      <c r="O36" s="121">
        <f t="shared" si="8"/>
        <v>0</v>
      </c>
      <c r="P36" s="10"/>
      <c r="Q36" s="65" t="s">
        <v>719</v>
      </c>
      <c r="R36" s="43" t="s">
        <v>720</v>
      </c>
      <c r="S36" s="66" t="s">
        <v>721</v>
      </c>
    </row>
    <row r="37" spans="1:19" ht="15" customHeight="1" thickBot="1" x14ac:dyDescent="0.25">
      <c r="A37" s="122" t="s">
        <v>766</v>
      </c>
      <c r="B37" s="123" t="s">
        <v>694</v>
      </c>
      <c r="C37" s="100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2">
        <v>0</v>
      </c>
      <c r="K37" s="102">
        <v>0</v>
      </c>
      <c r="L37" s="102">
        <v>0</v>
      </c>
      <c r="M37" s="102"/>
      <c r="N37" s="102"/>
      <c r="O37" s="103">
        <f t="shared" si="8"/>
        <v>0</v>
      </c>
      <c r="P37" s="10"/>
      <c r="Q37" s="60" t="s">
        <v>729</v>
      </c>
      <c r="R37" s="61" t="s">
        <v>643</v>
      </c>
      <c r="S37" s="62" t="s">
        <v>730</v>
      </c>
    </row>
    <row r="38" spans="1:19" ht="15" customHeight="1" thickBot="1" x14ac:dyDescent="0.25">
      <c r="A38" s="84" t="s">
        <v>684</v>
      </c>
      <c r="B38" s="85" t="s">
        <v>674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10"/>
      <c r="Q38" s="60"/>
      <c r="R38" s="61"/>
      <c r="S38" s="62"/>
    </row>
    <row r="39" spans="1:19" ht="15" customHeight="1" x14ac:dyDescent="0.2">
      <c r="A39" s="116" t="s">
        <v>178</v>
      </c>
      <c r="B39" s="117" t="s">
        <v>182</v>
      </c>
      <c r="C39" s="90">
        <v>11</v>
      </c>
      <c r="D39" s="91">
        <v>13</v>
      </c>
      <c r="E39" s="91">
        <v>18</v>
      </c>
      <c r="F39" s="91">
        <v>5</v>
      </c>
      <c r="G39" s="91">
        <v>17</v>
      </c>
      <c r="H39" s="91">
        <v>34</v>
      </c>
      <c r="I39" s="91">
        <v>7</v>
      </c>
      <c r="J39" s="92">
        <v>13</v>
      </c>
      <c r="K39" s="92">
        <v>18</v>
      </c>
      <c r="L39" s="92">
        <v>14</v>
      </c>
      <c r="M39" s="92"/>
      <c r="N39" s="92"/>
      <c r="O39" s="93">
        <f t="shared" si="8"/>
        <v>150</v>
      </c>
      <c r="P39" s="10"/>
      <c r="Q39" s="60" t="s">
        <v>179</v>
      </c>
      <c r="R39" s="61" t="s">
        <v>180</v>
      </c>
      <c r="S39" s="62" t="s">
        <v>181</v>
      </c>
    </row>
    <row r="40" spans="1:19" ht="15" customHeight="1" x14ac:dyDescent="0.2">
      <c r="A40" s="94" t="s">
        <v>3</v>
      </c>
      <c r="B40" s="95" t="s">
        <v>4</v>
      </c>
      <c r="C40" s="96">
        <v>2</v>
      </c>
      <c r="D40" s="70">
        <v>1</v>
      </c>
      <c r="E40" s="70">
        <v>2</v>
      </c>
      <c r="F40" s="70">
        <v>0</v>
      </c>
      <c r="G40" s="70">
        <v>0</v>
      </c>
      <c r="H40" s="70">
        <v>6</v>
      </c>
      <c r="I40" s="70">
        <v>0</v>
      </c>
      <c r="J40" s="40">
        <v>4</v>
      </c>
      <c r="K40" s="40">
        <v>4</v>
      </c>
      <c r="L40" s="40">
        <v>5</v>
      </c>
      <c r="M40" s="40"/>
      <c r="N40" s="40"/>
      <c r="O40" s="97">
        <f t="shared" si="8"/>
        <v>24</v>
      </c>
      <c r="P40" s="10"/>
      <c r="Q40" s="60" t="s">
        <v>3</v>
      </c>
      <c r="R40" s="61" t="s">
        <v>3</v>
      </c>
      <c r="S40" s="62" t="s">
        <v>3</v>
      </c>
    </row>
    <row r="41" spans="1:19" ht="15" customHeight="1" x14ac:dyDescent="0.2">
      <c r="A41" s="94" t="s">
        <v>54</v>
      </c>
      <c r="B41" s="95" t="s">
        <v>56</v>
      </c>
      <c r="C41" s="96">
        <v>5</v>
      </c>
      <c r="D41" s="70">
        <v>0</v>
      </c>
      <c r="E41" s="70">
        <v>1</v>
      </c>
      <c r="F41" s="70">
        <v>1</v>
      </c>
      <c r="G41" s="70">
        <v>0</v>
      </c>
      <c r="H41" s="70">
        <v>0</v>
      </c>
      <c r="I41" s="70">
        <v>2</v>
      </c>
      <c r="J41" s="40">
        <v>1</v>
      </c>
      <c r="K41" s="40">
        <v>1</v>
      </c>
      <c r="L41" s="40">
        <v>1</v>
      </c>
      <c r="M41" s="40"/>
      <c r="N41" s="40"/>
      <c r="O41" s="97">
        <f t="shared" si="8"/>
        <v>12</v>
      </c>
      <c r="P41" s="10"/>
      <c r="Q41" s="60" t="s">
        <v>55</v>
      </c>
      <c r="R41" s="61" t="s">
        <v>55</v>
      </c>
      <c r="S41" s="62" t="s">
        <v>55</v>
      </c>
    </row>
    <row r="42" spans="1:19" ht="15" customHeight="1" x14ac:dyDescent="0.2">
      <c r="A42" s="118" t="s">
        <v>100</v>
      </c>
      <c r="B42" s="119" t="s">
        <v>102</v>
      </c>
      <c r="C42" s="96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40">
        <v>0</v>
      </c>
      <c r="K42" s="40">
        <v>0</v>
      </c>
      <c r="L42" s="40">
        <v>0</v>
      </c>
      <c r="M42" s="40"/>
      <c r="N42" s="40"/>
      <c r="O42" s="97">
        <f t="shared" si="8"/>
        <v>0</v>
      </c>
      <c r="P42" s="10"/>
      <c r="Q42" s="60" t="s">
        <v>100</v>
      </c>
      <c r="R42" s="61" t="s">
        <v>101</v>
      </c>
      <c r="S42" s="62" t="s">
        <v>100</v>
      </c>
    </row>
    <row r="43" spans="1:19" ht="15" customHeight="1" x14ac:dyDescent="0.2">
      <c r="A43" s="118" t="s">
        <v>57</v>
      </c>
      <c r="B43" s="119" t="s">
        <v>58</v>
      </c>
      <c r="C43" s="96">
        <v>0</v>
      </c>
      <c r="D43" s="70">
        <v>0</v>
      </c>
      <c r="E43" s="70">
        <v>1</v>
      </c>
      <c r="F43" s="70">
        <v>0</v>
      </c>
      <c r="G43" s="70">
        <v>0</v>
      </c>
      <c r="H43" s="70">
        <v>1</v>
      </c>
      <c r="I43" s="70">
        <v>0</v>
      </c>
      <c r="J43" s="40">
        <v>0</v>
      </c>
      <c r="K43" s="40">
        <v>1</v>
      </c>
      <c r="L43" s="40">
        <v>2</v>
      </c>
      <c r="M43" s="40"/>
      <c r="N43" s="40"/>
      <c r="O43" s="97">
        <f t="shared" si="8"/>
        <v>5</v>
      </c>
      <c r="P43" s="10"/>
      <c r="Q43" s="60" t="s">
        <v>57</v>
      </c>
      <c r="R43" s="61" t="s">
        <v>57</v>
      </c>
      <c r="S43" s="62" t="s">
        <v>57</v>
      </c>
    </row>
    <row r="44" spans="1:19" ht="15" customHeight="1" x14ac:dyDescent="0.2">
      <c r="A44" s="118" t="s">
        <v>47</v>
      </c>
      <c r="B44" s="119" t="s">
        <v>48</v>
      </c>
      <c r="C44" s="96">
        <v>0</v>
      </c>
      <c r="D44" s="70">
        <v>0</v>
      </c>
      <c r="E44" s="70">
        <v>1</v>
      </c>
      <c r="F44" s="70">
        <v>0</v>
      </c>
      <c r="G44" s="70">
        <v>0</v>
      </c>
      <c r="H44" s="70">
        <v>0</v>
      </c>
      <c r="I44" s="70">
        <v>0</v>
      </c>
      <c r="J44" s="40">
        <v>0</v>
      </c>
      <c r="K44" s="40">
        <v>0</v>
      </c>
      <c r="L44" s="40">
        <v>1</v>
      </c>
      <c r="M44" s="40"/>
      <c r="N44" s="40"/>
      <c r="O44" s="97">
        <f t="shared" si="8"/>
        <v>2</v>
      </c>
      <c r="P44" s="10"/>
      <c r="Q44" s="60" t="s">
        <v>47</v>
      </c>
      <c r="R44" s="61" t="s">
        <v>47</v>
      </c>
      <c r="S44" s="62" t="s">
        <v>47</v>
      </c>
    </row>
    <row r="45" spans="1:19" ht="15" customHeight="1" x14ac:dyDescent="0.2">
      <c r="A45" s="94" t="s">
        <v>122</v>
      </c>
      <c r="B45" s="95" t="s">
        <v>126</v>
      </c>
      <c r="C45" s="96">
        <v>0</v>
      </c>
      <c r="D45" s="70">
        <v>4</v>
      </c>
      <c r="E45" s="70">
        <v>3</v>
      </c>
      <c r="F45" s="70">
        <v>1</v>
      </c>
      <c r="G45" s="70">
        <v>5</v>
      </c>
      <c r="H45" s="70">
        <v>1</v>
      </c>
      <c r="I45" s="70">
        <v>9</v>
      </c>
      <c r="J45" s="40">
        <v>12</v>
      </c>
      <c r="K45" s="40">
        <v>9</v>
      </c>
      <c r="L45" s="40">
        <v>10</v>
      </c>
      <c r="M45" s="40"/>
      <c r="N45" s="40"/>
      <c r="O45" s="97">
        <f t="shared" si="8"/>
        <v>54</v>
      </c>
      <c r="P45" s="10"/>
      <c r="Q45" s="60" t="s">
        <v>123</v>
      </c>
      <c r="R45" s="61" t="s">
        <v>124</v>
      </c>
      <c r="S45" s="62" t="s">
        <v>125</v>
      </c>
    </row>
    <row r="46" spans="1:19" ht="15" customHeight="1" x14ac:dyDescent="0.2">
      <c r="A46" s="94" t="s">
        <v>767</v>
      </c>
      <c r="B46" s="95" t="s">
        <v>146</v>
      </c>
      <c r="C46" s="96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40">
        <v>0</v>
      </c>
      <c r="K46" s="40">
        <v>0</v>
      </c>
      <c r="L46" s="40">
        <v>0</v>
      </c>
      <c r="M46" s="40"/>
      <c r="N46" s="40"/>
      <c r="O46" s="97">
        <f t="shared" si="8"/>
        <v>0</v>
      </c>
      <c r="P46" s="10"/>
      <c r="Q46" s="60" t="s">
        <v>143</v>
      </c>
      <c r="R46" s="61" t="s">
        <v>144</v>
      </c>
      <c r="S46" s="62" t="s">
        <v>145</v>
      </c>
    </row>
    <row r="47" spans="1:19" ht="15" customHeight="1" x14ac:dyDescent="0.2">
      <c r="A47" s="94" t="s">
        <v>768</v>
      </c>
      <c r="B47" s="95" t="s">
        <v>104</v>
      </c>
      <c r="C47" s="96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40">
        <v>0</v>
      </c>
      <c r="K47" s="40">
        <v>0</v>
      </c>
      <c r="L47" s="40">
        <v>0</v>
      </c>
      <c r="M47" s="40"/>
      <c r="N47" s="40"/>
      <c r="O47" s="97">
        <f t="shared" si="8"/>
        <v>0</v>
      </c>
      <c r="P47" s="10"/>
      <c r="Q47" s="60" t="s">
        <v>731</v>
      </c>
      <c r="R47" s="61" t="s">
        <v>103</v>
      </c>
      <c r="S47" s="62" t="s">
        <v>732</v>
      </c>
    </row>
    <row r="48" spans="1:19" ht="15" customHeight="1" x14ac:dyDescent="0.2">
      <c r="A48" s="94" t="s">
        <v>571</v>
      </c>
      <c r="B48" s="95" t="s">
        <v>575</v>
      </c>
      <c r="C48" s="96">
        <v>0</v>
      </c>
      <c r="D48" s="70">
        <v>0</v>
      </c>
      <c r="E48" s="70">
        <v>0</v>
      </c>
      <c r="F48" s="70">
        <v>0</v>
      </c>
      <c r="G48" s="70">
        <v>1</v>
      </c>
      <c r="H48" s="70">
        <v>0</v>
      </c>
      <c r="I48" s="70">
        <v>0</v>
      </c>
      <c r="J48" s="40">
        <v>0</v>
      </c>
      <c r="K48" s="40">
        <v>0</v>
      </c>
      <c r="L48" s="40">
        <v>1</v>
      </c>
      <c r="M48" s="40"/>
      <c r="N48" s="40"/>
      <c r="O48" s="97">
        <f t="shared" si="8"/>
        <v>2</v>
      </c>
      <c r="P48" s="10"/>
      <c r="Q48" s="60" t="s">
        <v>572</v>
      </c>
      <c r="R48" s="61" t="s">
        <v>573</v>
      </c>
      <c r="S48" s="62" t="s">
        <v>574</v>
      </c>
    </row>
    <row r="49" spans="1:19" ht="15" customHeight="1" x14ac:dyDescent="0.2">
      <c r="A49" s="94" t="s">
        <v>138</v>
      </c>
      <c r="B49" s="95" t="s">
        <v>142</v>
      </c>
      <c r="C49" s="96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40">
        <v>0</v>
      </c>
      <c r="K49" s="40">
        <v>0</v>
      </c>
      <c r="L49" s="40">
        <v>0</v>
      </c>
      <c r="M49" s="40"/>
      <c r="N49" s="40"/>
      <c r="O49" s="97">
        <f t="shared" si="8"/>
        <v>0</v>
      </c>
      <c r="P49" s="10"/>
      <c r="Q49" s="60" t="s">
        <v>139</v>
      </c>
      <c r="R49" s="61" t="s">
        <v>140</v>
      </c>
      <c r="S49" s="62" t="s">
        <v>141</v>
      </c>
    </row>
    <row r="50" spans="1:19" ht="15" customHeight="1" x14ac:dyDescent="0.2">
      <c r="A50" s="94" t="s">
        <v>733</v>
      </c>
      <c r="B50" s="95" t="s">
        <v>130</v>
      </c>
      <c r="C50" s="96">
        <v>0</v>
      </c>
      <c r="D50" s="70">
        <v>2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40">
        <v>0</v>
      </c>
      <c r="K50" s="40">
        <v>0</v>
      </c>
      <c r="L50" s="40">
        <v>0</v>
      </c>
      <c r="M50" s="40"/>
      <c r="N50" s="40"/>
      <c r="O50" s="97">
        <f t="shared" si="8"/>
        <v>2</v>
      </c>
      <c r="P50" s="10"/>
      <c r="Q50" s="60" t="s">
        <v>733</v>
      </c>
      <c r="R50" s="61" t="s">
        <v>129</v>
      </c>
      <c r="S50" s="62" t="s">
        <v>733</v>
      </c>
    </row>
    <row r="51" spans="1:19" ht="15" customHeight="1" x14ac:dyDescent="0.2">
      <c r="A51" s="94" t="s">
        <v>769</v>
      </c>
      <c r="B51" s="95" t="s">
        <v>128</v>
      </c>
      <c r="C51" s="96">
        <v>7</v>
      </c>
      <c r="D51" s="70">
        <v>4</v>
      </c>
      <c r="E51" s="70">
        <v>12</v>
      </c>
      <c r="F51" s="70">
        <v>12</v>
      </c>
      <c r="G51" s="70">
        <v>5</v>
      </c>
      <c r="H51" s="70">
        <v>14</v>
      </c>
      <c r="I51" s="70">
        <v>8</v>
      </c>
      <c r="J51" s="40">
        <v>18</v>
      </c>
      <c r="K51" s="40">
        <v>24</v>
      </c>
      <c r="L51" s="40">
        <v>16</v>
      </c>
      <c r="M51" s="40"/>
      <c r="N51" s="40"/>
      <c r="O51" s="97">
        <f t="shared" si="8"/>
        <v>120</v>
      </c>
      <c r="P51" s="10"/>
      <c r="Q51" s="60" t="s">
        <v>734</v>
      </c>
      <c r="R51" s="61" t="s">
        <v>127</v>
      </c>
      <c r="S51" s="62" t="s">
        <v>734</v>
      </c>
    </row>
    <row r="52" spans="1:19" ht="15" customHeight="1" x14ac:dyDescent="0.2">
      <c r="A52" s="94" t="s">
        <v>118</v>
      </c>
      <c r="B52" s="95" t="s">
        <v>121</v>
      </c>
      <c r="C52" s="96">
        <v>1</v>
      </c>
      <c r="D52" s="70">
        <v>2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40">
        <v>5</v>
      </c>
      <c r="K52" s="40">
        <v>1</v>
      </c>
      <c r="L52" s="40">
        <v>3</v>
      </c>
      <c r="M52" s="40"/>
      <c r="N52" s="40"/>
      <c r="O52" s="97">
        <f t="shared" si="8"/>
        <v>12</v>
      </c>
      <c r="P52" s="10"/>
      <c r="Q52" s="60" t="s">
        <v>119</v>
      </c>
      <c r="R52" s="61" t="s">
        <v>118</v>
      </c>
      <c r="S52" s="62" t="s">
        <v>120</v>
      </c>
    </row>
    <row r="53" spans="1:19" ht="15" customHeight="1" x14ac:dyDescent="0.2">
      <c r="A53" s="118" t="s">
        <v>163</v>
      </c>
      <c r="B53" s="119" t="s">
        <v>165</v>
      </c>
      <c r="C53" s="96">
        <v>1</v>
      </c>
      <c r="D53" s="70">
        <v>0</v>
      </c>
      <c r="E53" s="70">
        <v>0</v>
      </c>
      <c r="F53" s="70">
        <v>0</v>
      </c>
      <c r="G53" s="70">
        <v>0</v>
      </c>
      <c r="H53" s="70">
        <v>2</v>
      </c>
      <c r="I53" s="70">
        <v>0</v>
      </c>
      <c r="J53" s="40">
        <v>0</v>
      </c>
      <c r="K53" s="40">
        <v>0</v>
      </c>
      <c r="L53" s="40">
        <v>0</v>
      </c>
      <c r="M53" s="40"/>
      <c r="N53" s="40"/>
      <c r="O53" s="97">
        <f t="shared" si="8"/>
        <v>3</v>
      </c>
      <c r="P53" s="10"/>
      <c r="Q53" s="60" t="s">
        <v>163</v>
      </c>
      <c r="R53" s="61" t="s">
        <v>164</v>
      </c>
      <c r="S53" s="62" t="s">
        <v>163</v>
      </c>
    </row>
    <row r="54" spans="1:19" ht="15" customHeight="1" x14ac:dyDescent="0.2">
      <c r="A54" s="118" t="s">
        <v>186</v>
      </c>
      <c r="B54" s="119" t="s">
        <v>189</v>
      </c>
      <c r="C54" s="96">
        <v>5</v>
      </c>
      <c r="D54" s="70">
        <v>3</v>
      </c>
      <c r="E54" s="70">
        <v>1</v>
      </c>
      <c r="F54" s="70">
        <v>0</v>
      </c>
      <c r="G54" s="70">
        <v>1</v>
      </c>
      <c r="H54" s="70">
        <v>6</v>
      </c>
      <c r="I54" s="70">
        <v>6</v>
      </c>
      <c r="J54" s="40">
        <v>1</v>
      </c>
      <c r="K54" s="40">
        <v>0</v>
      </c>
      <c r="L54" s="40">
        <v>1</v>
      </c>
      <c r="M54" s="40"/>
      <c r="N54" s="40"/>
      <c r="O54" s="97">
        <f t="shared" si="8"/>
        <v>24</v>
      </c>
      <c r="P54" s="10"/>
      <c r="Q54" s="60" t="s">
        <v>186</v>
      </c>
      <c r="R54" s="61" t="s">
        <v>187</v>
      </c>
      <c r="S54" s="62" t="s">
        <v>188</v>
      </c>
    </row>
    <row r="55" spans="1:19" ht="15" customHeight="1" x14ac:dyDescent="0.2">
      <c r="A55" s="94" t="s">
        <v>245</v>
      </c>
      <c r="B55" s="95" t="s">
        <v>249</v>
      </c>
      <c r="C55" s="96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40">
        <v>0</v>
      </c>
      <c r="K55" s="40">
        <v>0</v>
      </c>
      <c r="L55" s="40">
        <v>0</v>
      </c>
      <c r="M55" s="40"/>
      <c r="N55" s="40"/>
      <c r="O55" s="97">
        <f t="shared" si="8"/>
        <v>0</v>
      </c>
      <c r="P55" s="10"/>
      <c r="Q55" s="60" t="s">
        <v>246</v>
      </c>
      <c r="R55" s="61" t="s">
        <v>247</v>
      </c>
      <c r="S55" s="62" t="s">
        <v>248</v>
      </c>
    </row>
    <row r="56" spans="1:19" ht="15" customHeight="1" x14ac:dyDescent="0.2">
      <c r="A56" s="94" t="s">
        <v>190</v>
      </c>
      <c r="B56" s="95" t="s">
        <v>192</v>
      </c>
      <c r="C56" s="96">
        <v>0</v>
      </c>
      <c r="D56" s="70">
        <v>0</v>
      </c>
      <c r="E56" s="70">
        <v>0</v>
      </c>
      <c r="F56" s="70">
        <v>0</v>
      </c>
      <c r="G56" s="70">
        <v>0</v>
      </c>
      <c r="H56" s="70">
        <v>2</v>
      </c>
      <c r="I56" s="70">
        <v>0</v>
      </c>
      <c r="J56" s="40">
        <v>0</v>
      </c>
      <c r="K56" s="40">
        <v>0</v>
      </c>
      <c r="L56" s="40">
        <v>2</v>
      </c>
      <c r="M56" s="40"/>
      <c r="N56" s="40"/>
      <c r="O56" s="97">
        <f t="shared" si="8"/>
        <v>4</v>
      </c>
      <c r="P56" s="10"/>
      <c r="Q56" s="60" t="s">
        <v>191</v>
      </c>
      <c r="R56" s="61" t="s">
        <v>191</v>
      </c>
      <c r="S56" s="62" t="s">
        <v>191</v>
      </c>
    </row>
    <row r="57" spans="1:19" ht="15" customHeight="1" x14ac:dyDescent="0.2">
      <c r="A57" s="94" t="s">
        <v>207</v>
      </c>
      <c r="B57" s="95" t="s">
        <v>211</v>
      </c>
      <c r="C57" s="96">
        <v>0</v>
      </c>
      <c r="D57" s="70">
        <v>1</v>
      </c>
      <c r="E57" s="70">
        <v>1</v>
      </c>
      <c r="F57" s="70">
        <v>0</v>
      </c>
      <c r="G57" s="70">
        <v>1</v>
      </c>
      <c r="H57" s="70">
        <v>0</v>
      </c>
      <c r="I57" s="70">
        <v>0</v>
      </c>
      <c r="J57" s="40">
        <v>3</v>
      </c>
      <c r="K57" s="40">
        <v>1</v>
      </c>
      <c r="L57" s="40">
        <v>0</v>
      </c>
      <c r="M57" s="40"/>
      <c r="N57" s="40"/>
      <c r="O57" s="97">
        <f t="shared" si="8"/>
        <v>7</v>
      </c>
      <c r="P57" s="10"/>
      <c r="Q57" s="60" t="s">
        <v>208</v>
      </c>
      <c r="R57" s="61" t="s">
        <v>209</v>
      </c>
      <c r="S57" s="62" t="s">
        <v>210</v>
      </c>
    </row>
    <row r="58" spans="1:19" ht="15" customHeight="1" x14ac:dyDescent="0.2">
      <c r="A58" s="118" t="s">
        <v>225</v>
      </c>
      <c r="B58" s="119" t="s">
        <v>227</v>
      </c>
      <c r="C58" s="96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40">
        <v>1</v>
      </c>
      <c r="K58" s="40">
        <v>0</v>
      </c>
      <c r="L58" s="40">
        <v>0</v>
      </c>
      <c r="M58" s="40"/>
      <c r="N58" s="40"/>
      <c r="O58" s="97">
        <f t="shared" si="8"/>
        <v>1</v>
      </c>
      <c r="P58" s="10"/>
      <c r="Q58" s="60" t="s">
        <v>225</v>
      </c>
      <c r="R58" s="61" t="s">
        <v>226</v>
      </c>
      <c r="S58" s="62" t="s">
        <v>225</v>
      </c>
    </row>
    <row r="59" spans="1:19" ht="15" customHeight="1" x14ac:dyDescent="0.2">
      <c r="A59" s="118" t="s">
        <v>239</v>
      </c>
      <c r="B59" s="119" t="s">
        <v>241</v>
      </c>
      <c r="C59" s="96">
        <v>1</v>
      </c>
      <c r="D59" s="70">
        <v>0</v>
      </c>
      <c r="E59" s="70">
        <v>0</v>
      </c>
      <c r="F59" s="70">
        <v>0</v>
      </c>
      <c r="G59" s="70">
        <v>0</v>
      </c>
      <c r="H59" s="70">
        <v>1</v>
      </c>
      <c r="I59" s="70">
        <v>0</v>
      </c>
      <c r="J59" s="40">
        <v>6</v>
      </c>
      <c r="K59" s="40">
        <v>0</v>
      </c>
      <c r="L59" s="40">
        <v>0</v>
      </c>
      <c r="M59" s="40"/>
      <c r="N59" s="40"/>
      <c r="O59" s="97">
        <f t="shared" si="8"/>
        <v>8</v>
      </c>
      <c r="P59" s="10"/>
      <c r="Q59" s="60" t="s">
        <v>240</v>
      </c>
      <c r="R59" s="61" t="s">
        <v>240</v>
      </c>
      <c r="S59" s="62" t="s">
        <v>240</v>
      </c>
    </row>
    <row r="60" spans="1:19" ht="15" customHeight="1" x14ac:dyDescent="0.2">
      <c r="A60" s="94" t="s">
        <v>234</v>
      </c>
      <c r="B60" s="95" t="s">
        <v>235</v>
      </c>
      <c r="C60" s="96">
        <v>1</v>
      </c>
      <c r="D60" s="70">
        <v>1</v>
      </c>
      <c r="E60" s="70">
        <v>2</v>
      </c>
      <c r="F60" s="70">
        <v>1</v>
      </c>
      <c r="G60" s="70">
        <v>2</v>
      </c>
      <c r="H60" s="70">
        <v>3</v>
      </c>
      <c r="I60" s="70">
        <v>5</v>
      </c>
      <c r="J60" s="40">
        <v>3</v>
      </c>
      <c r="K60" s="40">
        <v>3</v>
      </c>
      <c r="L60" s="40">
        <v>3</v>
      </c>
      <c r="M60" s="40"/>
      <c r="N60" s="40"/>
      <c r="O60" s="97">
        <f t="shared" si="8"/>
        <v>24</v>
      </c>
      <c r="P60" s="10"/>
      <c r="Q60" s="60" t="s">
        <v>234</v>
      </c>
      <c r="R60" s="61" t="s">
        <v>234</v>
      </c>
      <c r="S60" s="62" t="s">
        <v>234</v>
      </c>
    </row>
    <row r="61" spans="1:19" ht="15" customHeight="1" x14ac:dyDescent="0.2">
      <c r="A61" s="94" t="s">
        <v>236</v>
      </c>
      <c r="B61" s="95" t="s">
        <v>238</v>
      </c>
      <c r="C61" s="96">
        <v>2</v>
      </c>
      <c r="D61" s="70">
        <v>2</v>
      </c>
      <c r="E61" s="70">
        <v>6</v>
      </c>
      <c r="F61" s="70">
        <v>5</v>
      </c>
      <c r="G61" s="70">
        <v>3</v>
      </c>
      <c r="H61" s="70">
        <v>11</v>
      </c>
      <c r="I61" s="70">
        <v>4</v>
      </c>
      <c r="J61" s="40">
        <v>7</v>
      </c>
      <c r="K61" s="40">
        <v>17</v>
      </c>
      <c r="L61" s="40">
        <v>10</v>
      </c>
      <c r="M61" s="40"/>
      <c r="N61" s="40"/>
      <c r="O61" s="97">
        <f t="shared" si="8"/>
        <v>67</v>
      </c>
      <c r="P61" s="10"/>
      <c r="Q61" s="60" t="s">
        <v>735</v>
      </c>
      <c r="R61" s="61" t="s">
        <v>237</v>
      </c>
      <c r="S61" s="62" t="s">
        <v>237</v>
      </c>
    </row>
    <row r="62" spans="1:19" ht="15" customHeight="1" x14ac:dyDescent="0.2">
      <c r="A62" s="94" t="s">
        <v>770</v>
      </c>
      <c r="B62" s="95" t="s">
        <v>244</v>
      </c>
      <c r="C62" s="96">
        <v>0</v>
      </c>
      <c r="D62" s="70">
        <v>0</v>
      </c>
      <c r="E62" s="70">
        <v>0</v>
      </c>
      <c r="F62" s="70">
        <v>0</v>
      </c>
      <c r="G62" s="70">
        <v>0</v>
      </c>
      <c r="H62" s="70">
        <v>1</v>
      </c>
      <c r="I62" s="70">
        <v>0</v>
      </c>
      <c r="J62" s="40">
        <v>0</v>
      </c>
      <c r="K62" s="40">
        <v>0</v>
      </c>
      <c r="L62" s="40">
        <v>0</v>
      </c>
      <c r="M62" s="40"/>
      <c r="N62" s="40"/>
      <c r="O62" s="97">
        <f t="shared" si="8"/>
        <v>1</v>
      </c>
      <c r="P62" s="10"/>
      <c r="Q62" s="60" t="s">
        <v>242</v>
      </c>
      <c r="R62" s="61" t="s">
        <v>243</v>
      </c>
      <c r="S62" s="62" t="s">
        <v>243</v>
      </c>
    </row>
    <row r="63" spans="1:19" ht="15" customHeight="1" x14ac:dyDescent="0.2">
      <c r="A63" s="94" t="s">
        <v>323</v>
      </c>
      <c r="B63" s="95" t="s">
        <v>325</v>
      </c>
      <c r="C63" s="96">
        <v>4</v>
      </c>
      <c r="D63" s="70">
        <v>0</v>
      </c>
      <c r="E63" s="70">
        <v>0</v>
      </c>
      <c r="F63" s="70">
        <v>0</v>
      </c>
      <c r="G63" s="70">
        <v>1</v>
      </c>
      <c r="H63" s="70">
        <v>0</v>
      </c>
      <c r="I63" s="70">
        <v>0</v>
      </c>
      <c r="J63" s="40">
        <v>0</v>
      </c>
      <c r="K63" s="40">
        <v>0</v>
      </c>
      <c r="L63" s="40">
        <v>0</v>
      </c>
      <c r="M63" s="40"/>
      <c r="N63" s="40"/>
      <c r="O63" s="97">
        <f t="shared" si="8"/>
        <v>5</v>
      </c>
      <c r="P63" s="10"/>
      <c r="Q63" s="60" t="s">
        <v>324</v>
      </c>
      <c r="R63" s="61" t="s">
        <v>324</v>
      </c>
      <c r="S63" s="62" t="s">
        <v>323</v>
      </c>
    </row>
    <row r="64" spans="1:19" ht="15" customHeight="1" x14ac:dyDescent="0.2">
      <c r="A64" s="118" t="s">
        <v>364</v>
      </c>
      <c r="B64" s="119" t="s">
        <v>365</v>
      </c>
      <c r="C64" s="96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40">
        <v>0</v>
      </c>
      <c r="K64" s="40">
        <v>0</v>
      </c>
      <c r="L64" s="40">
        <v>0</v>
      </c>
      <c r="M64" s="40"/>
      <c r="N64" s="40"/>
      <c r="O64" s="97">
        <f t="shared" si="8"/>
        <v>0</v>
      </c>
      <c r="P64" s="10"/>
      <c r="Q64" s="60" t="s">
        <v>364</v>
      </c>
      <c r="R64" s="61" t="s">
        <v>364</v>
      </c>
      <c r="S64" s="62" t="s">
        <v>364</v>
      </c>
    </row>
    <row r="65" spans="1:19" ht="15" customHeight="1" x14ac:dyDescent="0.2">
      <c r="A65" s="118" t="s">
        <v>771</v>
      </c>
      <c r="B65" s="119" t="s">
        <v>352</v>
      </c>
      <c r="C65" s="96">
        <v>0</v>
      </c>
      <c r="D65" s="70">
        <v>1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40">
        <v>2</v>
      </c>
      <c r="K65" s="40">
        <v>1</v>
      </c>
      <c r="L65" s="40">
        <v>0</v>
      </c>
      <c r="M65" s="40"/>
      <c r="N65" s="40"/>
      <c r="O65" s="97">
        <f t="shared" si="8"/>
        <v>4</v>
      </c>
      <c r="P65" s="10"/>
      <c r="Q65" s="60" t="s">
        <v>351</v>
      </c>
      <c r="R65" s="61" t="s">
        <v>351</v>
      </c>
      <c r="S65" s="62" t="s">
        <v>351</v>
      </c>
    </row>
    <row r="66" spans="1:19" ht="15" customHeight="1" x14ac:dyDescent="0.2">
      <c r="A66" s="94" t="s">
        <v>353</v>
      </c>
      <c r="B66" s="95" t="s">
        <v>356</v>
      </c>
      <c r="C66" s="96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40">
        <v>0</v>
      </c>
      <c r="K66" s="40">
        <v>0</v>
      </c>
      <c r="L66" s="40">
        <v>0</v>
      </c>
      <c r="M66" s="40"/>
      <c r="N66" s="40"/>
      <c r="O66" s="97">
        <f t="shared" si="8"/>
        <v>0</v>
      </c>
      <c r="P66" s="10"/>
      <c r="Q66" s="60" t="s">
        <v>354</v>
      </c>
      <c r="R66" s="61" t="s">
        <v>355</v>
      </c>
      <c r="S66" s="62" t="s">
        <v>736</v>
      </c>
    </row>
    <row r="67" spans="1:19" ht="15" customHeight="1" x14ac:dyDescent="0.2">
      <c r="A67" s="94" t="s">
        <v>386</v>
      </c>
      <c r="B67" s="95" t="s">
        <v>387</v>
      </c>
      <c r="C67" s="96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40">
        <v>0</v>
      </c>
      <c r="K67" s="40">
        <v>0</v>
      </c>
      <c r="L67" s="40">
        <v>0</v>
      </c>
      <c r="M67" s="40"/>
      <c r="N67" s="40"/>
      <c r="O67" s="97">
        <f t="shared" si="8"/>
        <v>0</v>
      </c>
      <c r="P67" s="10"/>
      <c r="Q67" s="60" t="s">
        <v>386</v>
      </c>
      <c r="R67" s="61" t="s">
        <v>386</v>
      </c>
      <c r="S67" s="62" t="s">
        <v>386</v>
      </c>
    </row>
    <row r="68" spans="1:19" ht="15" customHeight="1" x14ac:dyDescent="0.2">
      <c r="A68" s="94" t="s">
        <v>429</v>
      </c>
      <c r="B68" s="95" t="s">
        <v>430</v>
      </c>
      <c r="C68" s="96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40">
        <v>0</v>
      </c>
      <c r="K68" s="40">
        <v>0</v>
      </c>
      <c r="L68" s="40">
        <v>0</v>
      </c>
      <c r="M68" s="40"/>
      <c r="N68" s="40"/>
      <c r="O68" s="97">
        <f t="shared" si="8"/>
        <v>0</v>
      </c>
      <c r="P68" s="10"/>
      <c r="Q68" s="60" t="s">
        <v>429</v>
      </c>
      <c r="R68" s="61" t="s">
        <v>429</v>
      </c>
      <c r="S68" s="62" t="s">
        <v>429</v>
      </c>
    </row>
    <row r="69" spans="1:19" ht="15" customHeight="1" x14ac:dyDescent="0.2">
      <c r="A69" s="94" t="s">
        <v>404</v>
      </c>
      <c r="B69" s="95" t="s">
        <v>405</v>
      </c>
      <c r="C69" s="96">
        <v>0</v>
      </c>
      <c r="D69" s="70">
        <v>0</v>
      </c>
      <c r="E69" s="70">
        <v>0</v>
      </c>
      <c r="F69" s="70">
        <v>3</v>
      </c>
      <c r="G69" s="70">
        <v>1</v>
      </c>
      <c r="H69" s="70">
        <v>0</v>
      </c>
      <c r="I69" s="70">
        <v>2</v>
      </c>
      <c r="J69" s="40">
        <v>0</v>
      </c>
      <c r="K69" s="40">
        <v>0</v>
      </c>
      <c r="L69" s="40">
        <v>0</v>
      </c>
      <c r="M69" s="40"/>
      <c r="N69" s="40"/>
      <c r="O69" s="97">
        <f t="shared" si="8"/>
        <v>6</v>
      </c>
      <c r="P69" s="10"/>
      <c r="Q69" s="60" t="s">
        <v>404</v>
      </c>
      <c r="R69" s="61" t="s">
        <v>404</v>
      </c>
      <c r="S69" s="62" t="s">
        <v>404</v>
      </c>
    </row>
    <row r="70" spans="1:19" ht="15" customHeight="1" x14ac:dyDescent="0.2">
      <c r="A70" s="94" t="s">
        <v>421</v>
      </c>
      <c r="B70" s="95" t="s">
        <v>425</v>
      </c>
      <c r="C70" s="96">
        <v>0</v>
      </c>
      <c r="D70" s="70">
        <v>1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40">
        <v>0</v>
      </c>
      <c r="K70" s="40">
        <v>4</v>
      </c>
      <c r="L70" s="40">
        <v>6</v>
      </c>
      <c r="M70" s="40"/>
      <c r="N70" s="40"/>
      <c r="O70" s="97">
        <f t="shared" si="8"/>
        <v>11</v>
      </c>
      <c r="P70" s="10"/>
      <c r="Q70" s="60" t="s">
        <v>422</v>
      </c>
      <c r="R70" s="61" t="s">
        <v>423</v>
      </c>
      <c r="S70" s="62" t="s">
        <v>424</v>
      </c>
    </row>
    <row r="71" spans="1:19" ht="15" customHeight="1" x14ac:dyDescent="0.2">
      <c r="A71" s="94" t="s">
        <v>426</v>
      </c>
      <c r="B71" s="95" t="s">
        <v>428</v>
      </c>
      <c r="C71" s="96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40">
        <v>0</v>
      </c>
      <c r="K71" s="40">
        <v>0</v>
      </c>
      <c r="L71" s="40">
        <v>0</v>
      </c>
      <c r="M71" s="40"/>
      <c r="N71" s="40"/>
      <c r="O71" s="97">
        <f t="shared" si="8"/>
        <v>0</v>
      </c>
      <c r="P71" s="10"/>
      <c r="Q71" s="60" t="s">
        <v>427</v>
      </c>
      <c r="R71" s="61" t="s">
        <v>427</v>
      </c>
      <c r="S71" s="62" t="s">
        <v>427</v>
      </c>
    </row>
    <row r="72" spans="1:19" ht="15" customHeight="1" x14ac:dyDescent="0.2">
      <c r="A72" s="94" t="s">
        <v>379</v>
      </c>
      <c r="B72" s="95" t="s">
        <v>382</v>
      </c>
      <c r="C72" s="96">
        <v>54</v>
      </c>
      <c r="D72" s="70">
        <v>101</v>
      </c>
      <c r="E72" s="70">
        <v>64</v>
      </c>
      <c r="F72" s="70">
        <v>39</v>
      </c>
      <c r="G72" s="70">
        <v>93</v>
      </c>
      <c r="H72" s="70">
        <v>146</v>
      </c>
      <c r="I72" s="70">
        <v>46</v>
      </c>
      <c r="J72" s="40">
        <v>54</v>
      </c>
      <c r="K72" s="40">
        <v>85</v>
      </c>
      <c r="L72" s="40">
        <v>81</v>
      </c>
      <c r="M72" s="40"/>
      <c r="N72" s="40"/>
      <c r="O72" s="97">
        <f t="shared" si="8"/>
        <v>763</v>
      </c>
      <c r="P72" s="10"/>
      <c r="Q72" s="60" t="s">
        <v>380</v>
      </c>
      <c r="R72" s="61" t="s">
        <v>380</v>
      </c>
      <c r="S72" s="62" t="s">
        <v>381</v>
      </c>
    </row>
    <row r="73" spans="1:19" ht="15" customHeight="1" x14ac:dyDescent="0.2">
      <c r="A73" s="94" t="s">
        <v>418</v>
      </c>
      <c r="B73" s="95" t="s">
        <v>420</v>
      </c>
      <c r="C73" s="96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40">
        <v>0</v>
      </c>
      <c r="K73" s="40">
        <v>0</v>
      </c>
      <c r="L73" s="40">
        <v>0</v>
      </c>
      <c r="M73" s="40"/>
      <c r="N73" s="40"/>
      <c r="O73" s="97">
        <f t="shared" si="8"/>
        <v>0</v>
      </c>
      <c r="P73" s="10"/>
      <c r="Q73" s="60" t="s">
        <v>418</v>
      </c>
      <c r="R73" s="61" t="s">
        <v>419</v>
      </c>
      <c r="S73" s="62" t="s">
        <v>418</v>
      </c>
    </row>
    <row r="74" spans="1:19" ht="15" customHeight="1" x14ac:dyDescent="0.2">
      <c r="A74" s="94" t="s">
        <v>434</v>
      </c>
      <c r="B74" s="95" t="s">
        <v>437</v>
      </c>
      <c r="C74" s="96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1</v>
      </c>
      <c r="J74" s="40">
        <v>0</v>
      </c>
      <c r="K74" s="40">
        <v>0</v>
      </c>
      <c r="L74" s="40">
        <v>0</v>
      </c>
      <c r="M74" s="40"/>
      <c r="N74" s="40"/>
      <c r="O74" s="97">
        <f t="shared" si="8"/>
        <v>1</v>
      </c>
      <c r="P74" s="10"/>
      <c r="Q74" s="60" t="s">
        <v>435</v>
      </c>
      <c r="R74" s="61" t="s">
        <v>436</v>
      </c>
      <c r="S74" s="62" t="s">
        <v>436</v>
      </c>
    </row>
    <row r="75" spans="1:19" ht="15" customHeight="1" x14ac:dyDescent="0.2">
      <c r="A75" s="94" t="s">
        <v>438</v>
      </c>
      <c r="B75" s="95" t="s">
        <v>439</v>
      </c>
      <c r="C75" s="96">
        <v>1</v>
      </c>
      <c r="D75" s="70">
        <v>1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40">
        <v>1</v>
      </c>
      <c r="K75" s="40">
        <v>0</v>
      </c>
      <c r="L75" s="40">
        <v>7</v>
      </c>
      <c r="M75" s="40"/>
      <c r="N75" s="40"/>
      <c r="O75" s="97">
        <f t="shared" ref="O75:O138" si="10">SUM(C75:N75)</f>
        <v>10</v>
      </c>
      <c r="P75" s="10"/>
      <c r="Q75" s="60" t="s">
        <v>438</v>
      </c>
      <c r="R75" s="61" t="s">
        <v>438</v>
      </c>
      <c r="S75" s="62" t="s">
        <v>438</v>
      </c>
    </row>
    <row r="76" spans="1:19" ht="15" customHeight="1" x14ac:dyDescent="0.2">
      <c r="A76" s="118" t="s">
        <v>772</v>
      </c>
      <c r="B76" s="119" t="s">
        <v>441</v>
      </c>
      <c r="C76" s="96">
        <v>4</v>
      </c>
      <c r="D76" s="70">
        <v>4</v>
      </c>
      <c r="E76" s="70">
        <v>1</v>
      </c>
      <c r="F76" s="70">
        <v>2</v>
      </c>
      <c r="G76" s="70">
        <v>1</v>
      </c>
      <c r="H76" s="70">
        <v>0</v>
      </c>
      <c r="I76" s="70">
        <v>9</v>
      </c>
      <c r="J76" s="40">
        <v>8</v>
      </c>
      <c r="K76" s="40">
        <v>7</v>
      </c>
      <c r="L76" s="40">
        <v>5</v>
      </c>
      <c r="M76" s="40"/>
      <c r="N76" s="40"/>
      <c r="O76" s="97">
        <f t="shared" si="10"/>
        <v>41</v>
      </c>
      <c r="P76" s="10"/>
      <c r="Q76" s="60" t="s">
        <v>440</v>
      </c>
      <c r="R76" s="61" t="s">
        <v>440</v>
      </c>
      <c r="S76" s="62" t="s">
        <v>440</v>
      </c>
    </row>
    <row r="77" spans="1:19" ht="15" customHeight="1" x14ac:dyDescent="0.2">
      <c r="A77" s="118" t="s">
        <v>504</v>
      </c>
      <c r="B77" s="119" t="s">
        <v>506</v>
      </c>
      <c r="C77" s="96">
        <v>1</v>
      </c>
      <c r="D77" s="70">
        <v>2</v>
      </c>
      <c r="E77" s="70">
        <v>0</v>
      </c>
      <c r="F77" s="70">
        <v>0</v>
      </c>
      <c r="G77" s="70">
        <v>1</v>
      </c>
      <c r="H77" s="70">
        <v>6</v>
      </c>
      <c r="I77" s="70">
        <v>2</v>
      </c>
      <c r="J77" s="40">
        <v>2</v>
      </c>
      <c r="K77" s="40">
        <v>9</v>
      </c>
      <c r="L77" s="40">
        <v>6</v>
      </c>
      <c r="M77" s="40"/>
      <c r="N77" s="40"/>
      <c r="O77" s="97">
        <f t="shared" si="10"/>
        <v>29</v>
      </c>
      <c r="P77" s="10"/>
      <c r="Q77" s="60" t="s">
        <v>504</v>
      </c>
      <c r="R77" s="61" t="s">
        <v>505</v>
      </c>
      <c r="S77" s="62" t="s">
        <v>504</v>
      </c>
    </row>
    <row r="78" spans="1:19" ht="15" customHeight="1" x14ac:dyDescent="0.2">
      <c r="A78" s="118" t="s">
        <v>773</v>
      </c>
      <c r="B78" s="119" t="s">
        <v>548</v>
      </c>
      <c r="C78" s="96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40">
        <v>0</v>
      </c>
      <c r="K78" s="40">
        <v>0</v>
      </c>
      <c r="L78" s="40">
        <v>0</v>
      </c>
      <c r="M78" s="40"/>
      <c r="N78" s="40"/>
      <c r="O78" s="97">
        <f t="shared" si="10"/>
        <v>0</v>
      </c>
      <c r="P78" s="10"/>
      <c r="Q78" s="60" t="s">
        <v>737</v>
      </c>
      <c r="R78" s="61" t="s">
        <v>546</v>
      </c>
      <c r="S78" s="62" t="s">
        <v>547</v>
      </c>
    </row>
    <row r="79" spans="1:19" ht="15" customHeight="1" x14ac:dyDescent="0.2">
      <c r="A79" s="94" t="s">
        <v>515</v>
      </c>
      <c r="B79" s="95" t="s">
        <v>517</v>
      </c>
      <c r="C79" s="96">
        <v>0</v>
      </c>
      <c r="D79" s="70">
        <v>0</v>
      </c>
      <c r="E79" s="70">
        <v>0</v>
      </c>
      <c r="F79" s="70">
        <v>1</v>
      </c>
      <c r="G79" s="70">
        <v>0</v>
      </c>
      <c r="H79" s="70">
        <v>3</v>
      </c>
      <c r="I79" s="70">
        <v>0</v>
      </c>
      <c r="J79" s="40">
        <v>0</v>
      </c>
      <c r="K79" s="40">
        <v>2</v>
      </c>
      <c r="L79" s="40">
        <v>3</v>
      </c>
      <c r="M79" s="40"/>
      <c r="N79" s="40"/>
      <c r="O79" s="97">
        <f t="shared" si="10"/>
        <v>9</v>
      </c>
      <c r="P79" s="10"/>
      <c r="Q79" s="60" t="s">
        <v>516</v>
      </c>
      <c r="R79" s="61" t="s">
        <v>516</v>
      </c>
      <c r="S79" s="62" t="s">
        <v>516</v>
      </c>
    </row>
    <row r="80" spans="1:19" ht="15" customHeight="1" x14ac:dyDescent="0.2">
      <c r="A80" s="94" t="s">
        <v>566</v>
      </c>
      <c r="B80" s="95" t="s">
        <v>568</v>
      </c>
      <c r="C80" s="96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40">
        <v>0</v>
      </c>
      <c r="K80" s="40">
        <v>0</v>
      </c>
      <c r="L80" s="40">
        <v>0</v>
      </c>
      <c r="M80" s="40"/>
      <c r="N80" s="40"/>
      <c r="O80" s="97">
        <f t="shared" si="10"/>
        <v>0</v>
      </c>
      <c r="P80" s="10"/>
      <c r="Q80" s="60" t="s">
        <v>567</v>
      </c>
      <c r="R80" s="61" t="s">
        <v>567</v>
      </c>
      <c r="S80" s="62" t="s">
        <v>566</v>
      </c>
    </row>
    <row r="81" spans="1:19" ht="15" customHeight="1" x14ac:dyDescent="0.2">
      <c r="A81" s="118" t="s">
        <v>526</v>
      </c>
      <c r="B81" s="119" t="s">
        <v>527</v>
      </c>
      <c r="C81" s="96">
        <v>0</v>
      </c>
      <c r="D81" s="70">
        <v>0</v>
      </c>
      <c r="E81" s="70">
        <v>0</v>
      </c>
      <c r="F81" s="70">
        <v>0</v>
      </c>
      <c r="G81" s="70">
        <v>0</v>
      </c>
      <c r="H81" s="70">
        <v>1</v>
      </c>
      <c r="I81" s="70">
        <v>0</v>
      </c>
      <c r="J81" s="40">
        <v>1</v>
      </c>
      <c r="K81" s="40">
        <v>0</v>
      </c>
      <c r="L81" s="40">
        <v>1</v>
      </c>
      <c r="M81" s="40"/>
      <c r="N81" s="40"/>
      <c r="O81" s="97">
        <f t="shared" si="10"/>
        <v>3</v>
      </c>
      <c r="P81" s="10"/>
      <c r="Q81" s="60" t="s">
        <v>526</v>
      </c>
      <c r="R81" s="61" t="s">
        <v>526</v>
      </c>
      <c r="S81" s="62" t="s">
        <v>526</v>
      </c>
    </row>
    <row r="82" spans="1:19" ht="15" customHeight="1" x14ac:dyDescent="0.2">
      <c r="A82" s="94" t="s">
        <v>532</v>
      </c>
      <c r="B82" s="95" t="s">
        <v>535</v>
      </c>
      <c r="C82" s="96">
        <v>0</v>
      </c>
      <c r="D82" s="70">
        <v>3</v>
      </c>
      <c r="E82" s="70">
        <v>0</v>
      </c>
      <c r="F82" s="70">
        <v>1</v>
      </c>
      <c r="G82" s="70">
        <v>2</v>
      </c>
      <c r="H82" s="70">
        <v>1</v>
      </c>
      <c r="I82" s="70">
        <v>0</v>
      </c>
      <c r="J82" s="40">
        <v>0</v>
      </c>
      <c r="K82" s="40">
        <v>3</v>
      </c>
      <c r="L82" s="40">
        <v>1</v>
      </c>
      <c r="M82" s="40"/>
      <c r="N82" s="40"/>
      <c r="O82" s="97">
        <f t="shared" si="10"/>
        <v>11</v>
      </c>
      <c r="P82" s="10"/>
      <c r="Q82" s="60" t="s">
        <v>533</v>
      </c>
      <c r="R82" s="61" t="s">
        <v>534</v>
      </c>
      <c r="S82" s="62" t="s">
        <v>534</v>
      </c>
    </row>
    <row r="83" spans="1:19" ht="15" customHeight="1" x14ac:dyDescent="0.2">
      <c r="A83" s="118" t="s">
        <v>654</v>
      </c>
      <c r="B83" s="119" t="s">
        <v>658</v>
      </c>
      <c r="C83" s="96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40">
        <v>0</v>
      </c>
      <c r="K83" s="40">
        <v>0</v>
      </c>
      <c r="L83" s="40">
        <v>0</v>
      </c>
      <c r="M83" s="40"/>
      <c r="N83" s="40"/>
      <c r="O83" s="97">
        <f t="shared" si="10"/>
        <v>0</v>
      </c>
      <c r="P83" s="10"/>
      <c r="Q83" s="60" t="s">
        <v>655</v>
      </c>
      <c r="R83" s="61" t="s">
        <v>656</v>
      </c>
      <c r="S83" s="62" t="s">
        <v>657</v>
      </c>
    </row>
    <row r="84" spans="1:19" ht="15" customHeight="1" x14ac:dyDescent="0.2">
      <c r="A84" s="118" t="s">
        <v>541</v>
      </c>
      <c r="B84" s="119" t="s">
        <v>545</v>
      </c>
      <c r="C84" s="96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40">
        <v>0</v>
      </c>
      <c r="K84" s="40">
        <v>0</v>
      </c>
      <c r="L84" s="40">
        <v>0</v>
      </c>
      <c r="M84" s="40"/>
      <c r="N84" s="40"/>
      <c r="O84" s="97">
        <f t="shared" si="10"/>
        <v>0</v>
      </c>
      <c r="P84" s="10"/>
      <c r="Q84" s="60" t="s">
        <v>542</v>
      </c>
      <c r="R84" s="61" t="s">
        <v>543</v>
      </c>
      <c r="S84" s="62" t="s">
        <v>544</v>
      </c>
    </row>
    <row r="85" spans="1:19" ht="15" customHeight="1" x14ac:dyDescent="0.2">
      <c r="A85" s="118" t="s">
        <v>511</v>
      </c>
      <c r="B85" s="119" t="s">
        <v>514</v>
      </c>
      <c r="C85" s="96">
        <v>1</v>
      </c>
      <c r="D85" s="70">
        <v>0</v>
      </c>
      <c r="E85" s="70">
        <v>3</v>
      </c>
      <c r="F85" s="70">
        <v>0</v>
      </c>
      <c r="G85" s="70">
        <v>0</v>
      </c>
      <c r="H85" s="70">
        <v>1</v>
      </c>
      <c r="I85" s="70">
        <v>0</v>
      </c>
      <c r="J85" s="40">
        <v>0</v>
      </c>
      <c r="K85" s="40">
        <v>0</v>
      </c>
      <c r="L85" s="40">
        <v>0</v>
      </c>
      <c r="M85" s="40"/>
      <c r="N85" s="40"/>
      <c r="O85" s="97">
        <f t="shared" si="10"/>
        <v>5</v>
      </c>
      <c r="P85" s="10"/>
      <c r="Q85" s="60" t="s">
        <v>512</v>
      </c>
      <c r="R85" s="61" t="s">
        <v>513</v>
      </c>
      <c r="S85" s="62" t="s">
        <v>513</v>
      </c>
    </row>
    <row r="86" spans="1:19" ht="15" customHeight="1" x14ac:dyDescent="0.2">
      <c r="A86" s="118" t="s">
        <v>563</v>
      </c>
      <c r="B86" s="119" t="s">
        <v>565</v>
      </c>
      <c r="C86" s="96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40">
        <v>0</v>
      </c>
      <c r="K86" s="40">
        <v>0</v>
      </c>
      <c r="L86" s="40">
        <v>0</v>
      </c>
      <c r="M86" s="40"/>
      <c r="N86" s="40"/>
      <c r="O86" s="97">
        <f t="shared" si="10"/>
        <v>0</v>
      </c>
      <c r="P86" s="10"/>
      <c r="Q86" s="60" t="s">
        <v>563</v>
      </c>
      <c r="R86" s="61" t="s">
        <v>564</v>
      </c>
      <c r="S86" s="62" t="s">
        <v>563</v>
      </c>
    </row>
    <row r="87" spans="1:19" ht="15" customHeight="1" x14ac:dyDescent="0.2">
      <c r="A87" s="94" t="s">
        <v>774</v>
      </c>
      <c r="B87" s="95" t="s">
        <v>611</v>
      </c>
      <c r="C87" s="96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40">
        <v>0</v>
      </c>
      <c r="K87" s="40">
        <v>0</v>
      </c>
      <c r="L87" s="40">
        <v>1</v>
      </c>
      <c r="M87" s="40"/>
      <c r="N87" s="40"/>
      <c r="O87" s="97">
        <f t="shared" si="10"/>
        <v>1</v>
      </c>
      <c r="P87" s="10"/>
      <c r="Q87" s="60" t="s">
        <v>738</v>
      </c>
      <c r="R87" s="61" t="s">
        <v>610</v>
      </c>
      <c r="S87" s="62" t="s">
        <v>739</v>
      </c>
    </row>
    <row r="88" spans="1:19" ht="15" customHeight="1" x14ac:dyDescent="0.2">
      <c r="A88" s="94" t="s">
        <v>576</v>
      </c>
      <c r="B88" s="95" t="s">
        <v>577</v>
      </c>
      <c r="C88" s="96">
        <v>0</v>
      </c>
      <c r="D88" s="70">
        <v>0</v>
      </c>
      <c r="E88" s="70">
        <v>0</v>
      </c>
      <c r="F88" s="70">
        <v>0</v>
      </c>
      <c r="G88" s="70">
        <v>1</v>
      </c>
      <c r="H88" s="70">
        <v>3</v>
      </c>
      <c r="I88" s="70">
        <v>0</v>
      </c>
      <c r="J88" s="40">
        <v>2</v>
      </c>
      <c r="K88" s="40">
        <v>3</v>
      </c>
      <c r="L88" s="40">
        <v>2</v>
      </c>
      <c r="M88" s="40"/>
      <c r="N88" s="40"/>
      <c r="O88" s="97">
        <f t="shared" si="10"/>
        <v>11</v>
      </c>
      <c r="P88" s="10"/>
      <c r="Q88" s="60" t="s">
        <v>576</v>
      </c>
      <c r="R88" s="61" t="s">
        <v>576</v>
      </c>
      <c r="S88" s="62" t="s">
        <v>576</v>
      </c>
    </row>
    <row r="89" spans="1:19" ht="15" customHeight="1" x14ac:dyDescent="0.2">
      <c r="A89" s="94" t="s">
        <v>596</v>
      </c>
      <c r="B89" s="95" t="s">
        <v>600</v>
      </c>
      <c r="C89" s="96">
        <v>3</v>
      </c>
      <c r="D89" s="70">
        <v>8</v>
      </c>
      <c r="E89" s="70">
        <v>8</v>
      </c>
      <c r="F89" s="70">
        <v>3</v>
      </c>
      <c r="G89" s="70">
        <v>6</v>
      </c>
      <c r="H89" s="70">
        <v>1</v>
      </c>
      <c r="I89" s="70">
        <v>3</v>
      </c>
      <c r="J89" s="40">
        <v>1</v>
      </c>
      <c r="K89" s="40">
        <v>7</v>
      </c>
      <c r="L89" s="40">
        <v>3</v>
      </c>
      <c r="M89" s="40"/>
      <c r="N89" s="40"/>
      <c r="O89" s="97">
        <f t="shared" si="10"/>
        <v>43</v>
      </c>
      <c r="P89" s="10"/>
      <c r="Q89" s="60" t="s">
        <v>597</v>
      </c>
      <c r="R89" s="61" t="s">
        <v>598</v>
      </c>
      <c r="S89" s="62" t="s">
        <v>599</v>
      </c>
    </row>
    <row r="90" spans="1:19" ht="15" customHeight="1" x14ac:dyDescent="0.2">
      <c r="A90" s="94" t="s">
        <v>612</v>
      </c>
      <c r="B90" s="95" t="s">
        <v>614</v>
      </c>
      <c r="C90" s="96">
        <v>0</v>
      </c>
      <c r="D90" s="70">
        <v>0</v>
      </c>
      <c r="E90" s="70">
        <v>0</v>
      </c>
      <c r="F90" s="70">
        <v>0</v>
      </c>
      <c r="G90" s="70">
        <v>0</v>
      </c>
      <c r="H90" s="70">
        <v>1</v>
      </c>
      <c r="I90" s="70">
        <v>0</v>
      </c>
      <c r="J90" s="40">
        <v>0</v>
      </c>
      <c r="K90" s="40">
        <v>1</v>
      </c>
      <c r="L90" s="40">
        <v>0</v>
      </c>
      <c r="M90" s="40"/>
      <c r="N90" s="40"/>
      <c r="O90" s="97">
        <f t="shared" si="10"/>
        <v>2</v>
      </c>
      <c r="P90" s="10"/>
      <c r="Q90" s="60" t="s">
        <v>740</v>
      </c>
      <c r="R90" s="61" t="s">
        <v>613</v>
      </c>
      <c r="S90" s="62" t="s">
        <v>613</v>
      </c>
    </row>
    <row r="91" spans="1:19" ht="15" customHeight="1" x14ac:dyDescent="0.2">
      <c r="A91" s="94" t="s">
        <v>193</v>
      </c>
      <c r="B91" s="95" t="s">
        <v>197</v>
      </c>
      <c r="C91" s="96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40">
        <v>0</v>
      </c>
      <c r="K91" s="40">
        <v>0</v>
      </c>
      <c r="L91" s="40">
        <v>0</v>
      </c>
      <c r="M91" s="40"/>
      <c r="N91" s="40"/>
      <c r="O91" s="97">
        <f t="shared" si="10"/>
        <v>0</v>
      </c>
      <c r="P91" s="10"/>
      <c r="Q91" s="60" t="s">
        <v>194</v>
      </c>
      <c r="R91" s="61" t="s">
        <v>195</v>
      </c>
      <c r="S91" s="62" t="s">
        <v>196</v>
      </c>
    </row>
    <row r="92" spans="1:19" ht="15" customHeight="1" x14ac:dyDescent="0.2">
      <c r="A92" s="118" t="s">
        <v>659</v>
      </c>
      <c r="B92" s="119" t="s">
        <v>662</v>
      </c>
      <c r="C92" s="96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40">
        <v>0</v>
      </c>
      <c r="K92" s="40">
        <v>0</v>
      </c>
      <c r="L92" s="40">
        <v>0</v>
      </c>
      <c r="M92" s="40"/>
      <c r="N92" s="40"/>
      <c r="O92" s="97">
        <f t="shared" si="10"/>
        <v>0</v>
      </c>
      <c r="P92" s="10"/>
      <c r="Q92" s="60" t="s">
        <v>660</v>
      </c>
      <c r="R92" s="61" t="s">
        <v>661</v>
      </c>
      <c r="S92" s="62" t="s">
        <v>660</v>
      </c>
    </row>
    <row r="93" spans="1:19" ht="15" customHeight="1" thickBot="1" x14ac:dyDescent="0.25">
      <c r="A93" s="122" t="s">
        <v>663</v>
      </c>
      <c r="B93" s="123" t="s">
        <v>664</v>
      </c>
      <c r="C93" s="100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2">
        <v>0</v>
      </c>
      <c r="K93" s="102">
        <v>0</v>
      </c>
      <c r="L93" s="102">
        <v>0</v>
      </c>
      <c r="M93" s="102"/>
      <c r="N93" s="102"/>
      <c r="O93" s="103">
        <f t="shared" si="10"/>
        <v>0</v>
      </c>
      <c r="P93" s="10"/>
      <c r="Q93" s="60" t="s">
        <v>663</v>
      </c>
      <c r="R93" s="61" t="s">
        <v>663</v>
      </c>
      <c r="S93" s="62" t="s">
        <v>663</v>
      </c>
    </row>
    <row r="94" spans="1:19" ht="15" customHeight="1" thickBot="1" x14ac:dyDescent="0.25">
      <c r="A94" s="84" t="s">
        <v>685</v>
      </c>
      <c r="B94" s="85" t="s">
        <v>675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10"/>
      <c r="Q94" s="156"/>
      <c r="R94" s="157"/>
      <c r="S94" s="158"/>
    </row>
    <row r="95" spans="1:19" ht="15" customHeight="1" x14ac:dyDescent="0.2">
      <c r="A95" s="110" t="s">
        <v>27</v>
      </c>
      <c r="B95" s="111" t="s">
        <v>31</v>
      </c>
      <c r="C95" s="90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2">
        <v>0</v>
      </c>
      <c r="K95" s="92">
        <v>0</v>
      </c>
      <c r="L95" s="92">
        <v>0</v>
      </c>
      <c r="M95" s="92"/>
      <c r="N95" s="92"/>
      <c r="O95" s="93">
        <f t="shared" si="10"/>
        <v>0</v>
      </c>
      <c r="P95" s="10"/>
      <c r="Q95" s="60" t="s">
        <v>28</v>
      </c>
      <c r="R95" s="61" t="s">
        <v>29</v>
      </c>
      <c r="S95" s="62" t="s">
        <v>30</v>
      </c>
    </row>
    <row r="96" spans="1:19" ht="15" customHeight="1" x14ac:dyDescent="0.2">
      <c r="A96" s="118" t="s">
        <v>17</v>
      </c>
      <c r="B96" s="119" t="s">
        <v>21</v>
      </c>
      <c r="C96" s="96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40">
        <v>0</v>
      </c>
      <c r="K96" s="40">
        <v>1</v>
      </c>
      <c r="L96" s="40">
        <v>0</v>
      </c>
      <c r="M96" s="40"/>
      <c r="N96" s="40"/>
      <c r="O96" s="97">
        <f t="shared" si="10"/>
        <v>1</v>
      </c>
      <c r="P96" s="10"/>
      <c r="Q96" s="60" t="s">
        <v>18</v>
      </c>
      <c r="R96" s="61" t="s">
        <v>19</v>
      </c>
      <c r="S96" s="62" t="s">
        <v>20</v>
      </c>
    </row>
    <row r="97" spans="1:19" ht="15" customHeight="1" x14ac:dyDescent="0.2">
      <c r="A97" s="94" t="s">
        <v>70</v>
      </c>
      <c r="B97" s="95" t="s">
        <v>71</v>
      </c>
      <c r="C97" s="96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40">
        <v>0</v>
      </c>
      <c r="K97" s="40">
        <v>0</v>
      </c>
      <c r="L97" s="40">
        <v>0</v>
      </c>
      <c r="M97" s="40"/>
      <c r="N97" s="40"/>
      <c r="O97" s="97">
        <f t="shared" si="10"/>
        <v>0</v>
      </c>
      <c r="P97" s="10"/>
      <c r="Q97" s="60" t="s">
        <v>70</v>
      </c>
      <c r="R97" s="61" t="s">
        <v>70</v>
      </c>
      <c r="S97" s="62" t="s">
        <v>70</v>
      </c>
    </row>
    <row r="98" spans="1:19" ht="15" customHeight="1" x14ac:dyDescent="0.2">
      <c r="A98" s="94" t="s">
        <v>775</v>
      </c>
      <c r="B98" s="95" t="s">
        <v>94</v>
      </c>
      <c r="C98" s="96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40">
        <v>0</v>
      </c>
      <c r="K98" s="40">
        <v>0</v>
      </c>
      <c r="L98" s="40">
        <v>0</v>
      </c>
      <c r="M98" s="40"/>
      <c r="N98" s="40"/>
      <c r="O98" s="97">
        <f t="shared" si="10"/>
        <v>0</v>
      </c>
      <c r="P98" s="10"/>
      <c r="Q98" s="60" t="s">
        <v>93</v>
      </c>
      <c r="R98" s="61" t="s">
        <v>93</v>
      </c>
      <c r="S98" s="62" t="s">
        <v>93</v>
      </c>
    </row>
    <row r="99" spans="1:19" ht="15" customHeight="1" x14ac:dyDescent="0.2">
      <c r="A99" s="118" t="s">
        <v>82</v>
      </c>
      <c r="B99" s="119" t="s">
        <v>83</v>
      </c>
      <c r="C99" s="96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40">
        <v>0</v>
      </c>
      <c r="K99" s="40">
        <v>0</v>
      </c>
      <c r="L99" s="40">
        <v>0</v>
      </c>
      <c r="M99" s="40"/>
      <c r="N99" s="40"/>
      <c r="O99" s="97">
        <f t="shared" si="10"/>
        <v>0</v>
      </c>
      <c r="P99" s="10"/>
      <c r="Q99" s="60" t="s">
        <v>82</v>
      </c>
      <c r="R99" s="61" t="s">
        <v>82</v>
      </c>
      <c r="S99" s="62" t="s">
        <v>82</v>
      </c>
    </row>
    <row r="100" spans="1:19" ht="15" customHeight="1" x14ac:dyDescent="0.2">
      <c r="A100" s="118" t="s">
        <v>84</v>
      </c>
      <c r="B100" s="119" t="s">
        <v>87</v>
      </c>
      <c r="C100" s="96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40">
        <v>0</v>
      </c>
      <c r="K100" s="40">
        <v>0</v>
      </c>
      <c r="L100" s="40">
        <v>0</v>
      </c>
      <c r="M100" s="40"/>
      <c r="N100" s="40"/>
      <c r="O100" s="97">
        <f t="shared" si="10"/>
        <v>0</v>
      </c>
      <c r="P100" s="10"/>
      <c r="Q100" s="60" t="s">
        <v>741</v>
      </c>
      <c r="R100" s="61" t="s">
        <v>85</v>
      </c>
      <c r="S100" s="62" t="s">
        <v>86</v>
      </c>
    </row>
    <row r="101" spans="1:19" ht="15" customHeight="1" x14ac:dyDescent="0.2">
      <c r="A101" s="118" t="s">
        <v>88</v>
      </c>
      <c r="B101" s="119" t="s">
        <v>92</v>
      </c>
      <c r="C101" s="96">
        <v>8</v>
      </c>
      <c r="D101" s="70">
        <v>14</v>
      </c>
      <c r="E101" s="70">
        <v>11</v>
      </c>
      <c r="F101" s="70">
        <v>3</v>
      </c>
      <c r="G101" s="70">
        <v>12</v>
      </c>
      <c r="H101" s="70">
        <v>12</v>
      </c>
      <c r="I101" s="70">
        <v>16</v>
      </c>
      <c r="J101" s="40">
        <v>8</v>
      </c>
      <c r="K101" s="40">
        <v>20</v>
      </c>
      <c r="L101" s="40">
        <v>7</v>
      </c>
      <c r="M101" s="40"/>
      <c r="N101" s="40"/>
      <c r="O101" s="97">
        <f t="shared" si="10"/>
        <v>111</v>
      </c>
      <c r="P101" s="10"/>
      <c r="Q101" s="60" t="s">
        <v>89</v>
      </c>
      <c r="R101" s="61" t="s">
        <v>90</v>
      </c>
      <c r="S101" s="62" t="s">
        <v>91</v>
      </c>
    </row>
    <row r="102" spans="1:19" ht="15" customHeight="1" x14ac:dyDescent="0.2">
      <c r="A102" s="118" t="s">
        <v>105</v>
      </c>
      <c r="B102" s="119" t="s">
        <v>107</v>
      </c>
      <c r="C102" s="96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40">
        <v>1</v>
      </c>
      <c r="K102" s="40">
        <v>0</v>
      </c>
      <c r="L102" s="40">
        <v>1</v>
      </c>
      <c r="M102" s="40"/>
      <c r="N102" s="40"/>
      <c r="O102" s="97">
        <f t="shared" si="10"/>
        <v>2</v>
      </c>
      <c r="P102" s="10"/>
      <c r="Q102" s="60" t="s">
        <v>105</v>
      </c>
      <c r="R102" s="61" t="s">
        <v>106</v>
      </c>
      <c r="S102" s="62" t="s">
        <v>105</v>
      </c>
    </row>
    <row r="103" spans="1:19" ht="15" customHeight="1" x14ac:dyDescent="0.2">
      <c r="A103" s="94" t="s">
        <v>113</v>
      </c>
      <c r="B103" s="95" t="s">
        <v>115</v>
      </c>
      <c r="C103" s="96">
        <v>0</v>
      </c>
      <c r="D103" s="70">
        <v>0</v>
      </c>
      <c r="E103" s="70">
        <v>0</v>
      </c>
      <c r="F103" s="70">
        <v>2</v>
      </c>
      <c r="G103" s="70">
        <v>3</v>
      </c>
      <c r="H103" s="70">
        <v>0</v>
      </c>
      <c r="I103" s="70">
        <v>2</v>
      </c>
      <c r="J103" s="40">
        <v>0</v>
      </c>
      <c r="K103" s="40">
        <v>0</v>
      </c>
      <c r="L103" s="40">
        <v>1</v>
      </c>
      <c r="M103" s="40"/>
      <c r="N103" s="40"/>
      <c r="O103" s="97">
        <f t="shared" si="10"/>
        <v>8</v>
      </c>
      <c r="P103" s="10"/>
      <c r="Q103" s="60" t="s">
        <v>113</v>
      </c>
      <c r="R103" s="61" t="s">
        <v>114</v>
      </c>
      <c r="S103" s="62" t="s">
        <v>114</v>
      </c>
    </row>
    <row r="104" spans="1:19" ht="15" customHeight="1" x14ac:dyDescent="0.2">
      <c r="A104" s="94" t="s">
        <v>134</v>
      </c>
      <c r="B104" s="95" t="s">
        <v>137</v>
      </c>
      <c r="C104" s="96">
        <v>4</v>
      </c>
      <c r="D104" s="70">
        <v>1</v>
      </c>
      <c r="E104" s="70">
        <v>4</v>
      </c>
      <c r="F104" s="70">
        <v>2</v>
      </c>
      <c r="G104" s="70">
        <v>1</v>
      </c>
      <c r="H104" s="70">
        <v>5</v>
      </c>
      <c r="I104" s="70">
        <v>1</v>
      </c>
      <c r="J104" s="40">
        <v>2</v>
      </c>
      <c r="K104" s="40">
        <v>0</v>
      </c>
      <c r="L104" s="40">
        <v>8</v>
      </c>
      <c r="M104" s="40"/>
      <c r="N104" s="40"/>
      <c r="O104" s="97">
        <f t="shared" si="10"/>
        <v>28</v>
      </c>
      <c r="P104" s="10"/>
      <c r="Q104" s="60" t="s">
        <v>135</v>
      </c>
      <c r="R104" s="61" t="s">
        <v>136</v>
      </c>
      <c r="S104" s="62" t="s">
        <v>135</v>
      </c>
    </row>
    <row r="105" spans="1:19" ht="15" customHeight="1" x14ac:dyDescent="0.2">
      <c r="A105" s="94" t="s">
        <v>147</v>
      </c>
      <c r="B105" s="95" t="s">
        <v>148</v>
      </c>
      <c r="C105" s="96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40">
        <v>0</v>
      </c>
      <c r="K105" s="40">
        <v>0</v>
      </c>
      <c r="L105" s="40">
        <v>0</v>
      </c>
      <c r="M105" s="40"/>
      <c r="N105" s="40"/>
      <c r="O105" s="97">
        <f t="shared" si="10"/>
        <v>0</v>
      </c>
      <c r="P105" s="10"/>
      <c r="Q105" s="60" t="s">
        <v>147</v>
      </c>
      <c r="R105" s="61" t="s">
        <v>147</v>
      </c>
      <c r="S105" s="62" t="s">
        <v>147</v>
      </c>
    </row>
    <row r="106" spans="1:19" ht="15" customHeight="1" x14ac:dyDescent="0.2">
      <c r="A106" s="94" t="s">
        <v>149</v>
      </c>
      <c r="B106" s="95" t="s">
        <v>151</v>
      </c>
      <c r="C106" s="96">
        <v>0</v>
      </c>
      <c r="D106" s="70">
        <v>1</v>
      </c>
      <c r="E106" s="70">
        <v>1</v>
      </c>
      <c r="F106" s="70">
        <v>0</v>
      </c>
      <c r="G106" s="70">
        <v>0</v>
      </c>
      <c r="H106" s="70">
        <v>0</v>
      </c>
      <c r="I106" s="70">
        <v>0</v>
      </c>
      <c r="J106" s="40">
        <v>0</v>
      </c>
      <c r="K106" s="40">
        <v>1</v>
      </c>
      <c r="L106" s="40">
        <v>0</v>
      </c>
      <c r="M106" s="40"/>
      <c r="N106" s="40"/>
      <c r="O106" s="97">
        <f t="shared" si="10"/>
        <v>3</v>
      </c>
      <c r="P106" s="10"/>
      <c r="Q106" s="60" t="s">
        <v>149</v>
      </c>
      <c r="R106" s="61" t="s">
        <v>150</v>
      </c>
      <c r="S106" s="62" t="s">
        <v>149</v>
      </c>
    </row>
    <row r="107" spans="1:19" ht="15" customHeight="1" x14ac:dyDescent="0.2">
      <c r="A107" s="118" t="s">
        <v>166</v>
      </c>
      <c r="B107" s="119" t="s">
        <v>168</v>
      </c>
      <c r="C107" s="96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40">
        <v>0</v>
      </c>
      <c r="K107" s="40">
        <v>0</v>
      </c>
      <c r="L107" s="40">
        <v>0</v>
      </c>
      <c r="M107" s="40"/>
      <c r="N107" s="40"/>
      <c r="O107" s="97">
        <f t="shared" si="10"/>
        <v>0</v>
      </c>
      <c r="P107" s="10"/>
      <c r="Q107" s="60" t="s">
        <v>167</v>
      </c>
      <c r="R107" s="61" t="s">
        <v>167</v>
      </c>
      <c r="S107" s="62" t="s">
        <v>167</v>
      </c>
    </row>
    <row r="108" spans="1:19" ht="15" customHeight="1" x14ac:dyDescent="0.2">
      <c r="A108" s="94" t="s">
        <v>776</v>
      </c>
      <c r="B108" s="95" t="s">
        <v>177</v>
      </c>
      <c r="C108" s="96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40">
        <v>0</v>
      </c>
      <c r="K108" s="40">
        <v>0</v>
      </c>
      <c r="L108" s="40">
        <v>0</v>
      </c>
      <c r="M108" s="40"/>
      <c r="N108" s="40"/>
      <c r="O108" s="97">
        <f t="shared" si="10"/>
        <v>0</v>
      </c>
      <c r="P108" s="10"/>
      <c r="Q108" s="60" t="s">
        <v>174</v>
      </c>
      <c r="R108" s="61" t="s">
        <v>175</v>
      </c>
      <c r="S108" s="62" t="s">
        <v>176</v>
      </c>
    </row>
    <row r="109" spans="1:19" ht="15" customHeight="1" x14ac:dyDescent="0.2">
      <c r="A109" s="118" t="s">
        <v>183</v>
      </c>
      <c r="B109" s="119" t="s">
        <v>185</v>
      </c>
      <c r="C109" s="96">
        <v>0</v>
      </c>
      <c r="D109" s="70">
        <v>0</v>
      </c>
      <c r="E109" s="70">
        <v>0</v>
      </c>
      <c r="F109" s="70">
        <v>0</v>
      </c>
      <c r="G109" s="70">
        <v>4</v>
      </c>
      <c r="H109" s="70">
        <v>4</v>
      </c>
      <c r="I109" s="70">
        <v>0</v>
      </c>
      <c r="J109" s="40">
        <v>0</v>
      </c>
      <c r="K109" s="40">
        <v>1</v>
      </c>
      <c r="L109" s="40">
        <v>0</v>
      </c>
      <c r="M109" s="40"/>
      <c r="N109" s="40"/>
      <c r="O109" s="97">
        <f t="shared" si="10"/>
        <v>9</v>
      </c>
      <c r="P109" s="10"/>
      <c r="Q109" s="60" t="s">
        <v>184</v>
      </c>
      <c r="R109" s="61" t="s">
        <v>184</v>
      </c>
      <c r="S109" s="62" t="s">
        <v>184</v>
      </c>
    </row>
    <row r="110" spans="1:19" ht="15" customHeight="1" x14ac:dyDescent="0.2">
      <c r="A110" s="118" t="s">
        <v>528</v>
      </c>
      <c r="B110" s="119" t="s">
        <v>529</v>
      </c>
      <c r="C110" s="96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15</v>
      </c>
      <c r="J110" s="40">
        <v>0</v>
      </c>
      <c r="K110" s="40">
        <v>0</v>
      </c>
      <c r="L110" s="40">
        <v>4</v>
      </c>
      <c r="M110" s="40"/>
      <c r="N110" s="40"/>
      <c r="O110" s="97">
        <f t="shared" si="10"/>
        <v>19</v>
      </c>
      <c r="P110" s="10"/>
      <c r="Q110" s="60" t="s">
        <v>528</v>
      </c>
      <c r="R110" s="61" t="s">
        <v>528</v>
      </c>
      <c r="S110" s="62" t="s">
        <v>528</v>
      </c>
    </row>
    <row r="111" spans="1:19" ht="15" customHeight="1" x14ac:dyDescent="0.2">
      <c r="A111" s="118" t="s">
        <v>255</v>
      </c>
      <c r="B111" s="119" t="s">
        <v>257</v>
      </c>
      <c r="C111" s="96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40">
        <v>0</v>
      </c>
      <c r="K111" s="40">
        <v>0</v>
      </c>
      <c r="L111" s="40">
        <v>0</v>
      </c>
      <c r="M111" s="40"/>
      <c r="N111" s="40"/>
      <c r="O111" s="97">
        <f t="shared" si="10"/>
        <v>0</v>
      </c>
      <c r="P111" s="10"/>
      <c r="Q111" s="60" t="s">
        <v>256</v>
      </c>
      <c r="R111" s="61" t="s">
        <v>256</v>
      </c>
      <c r="S111" s="62" t="s">
        <v>256</v>
      </c>
    </row>
    <row r="112" spans="1:19" ht="15" customHeight="1" x14ac:dyDescent="0.2">
      <c r="A112" s="118" t="s">
        <v>258</v>
      </c>
      <c r="B112" s="119" t="s">
        <v>259</v>
      </c>
      <c r="C112" s="96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40">
        <v>0</v>
      </c>
      <c r="K112" s="40">
        <v>0</v>
      </c>
      <c r="L112" s="40">
        <v>0</v>
      </c>
      <c r="M112" s="40"/>
      <c r="N112" s="40"/>
      <c r="O112" s="97">
        <f t="shared" si="10"/>
        <v>0</v>
      </c>
      <c r="P112" s="10"/>
      <c r="Q112" s="60" t="s">
        <v>258</v>
      </c>
      <c r="R112" s="61" t="s">
        <v>258</v>
      </c>
      <c r="S112" s="62" t="s">
        <v>258</v>
      </c>
    </row>
    <row r="113" spans="1:19" ht="15" customHeight="1" x14ac:dyDescent="0.2">
      <c r="A113" s="94" t="s">
        <v>260</v>
      </c>
      <c r="B113" s="95" t="s">
        <v>261</v>
      </c>
      <c r="C113" s="96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40">
        <v>0</v>
      </c>
      <c r="K113" s="40">
        <v>0</v>
      </c>
      <c r="L113" s="40">
        <v>0</v>
      </c>
      <c r="M113" s="40"/>
      <c r="N113" s="40"/>
      <c r="O113" s="97">
        <f t="shared" si="10"/>
        <v>0</v>
      </c>
      <c r="P113" s="10"/>
      <c r="Q113" s="60" t="s">
        <v>260</v>
      </c>
      <c r="R113" s="61" t="s">
        <v>260</v>
      </c>
      <c r="S113" s="62" t="s">
        <v>260</v>
      </c>
    </row>
    <row r="114" spans="1:19" ht="15" customHeight="1" x14ac:dyDescent="0.2">
      <c r="A114" s="94" t="s">
        <v>697</v>
      </c>
      <c r="B114" s="95" t="s">
        <v>270</v>
      </c>
      <c r="C114" s="96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40">
        <v>0</v>
      </c>
      <c r="K114" s="40">
        <v>0</v>
      </c>
      <c r="L114" s="40">
        <v>0</v>
      </c>
      <c r="M114" s="40"/>
      <c r="N114" s="40"/>
      <c r="O114" s="97">
        <f t="shared" si="10"/>
        <v>0</v>
      </c>
      <c r="P114" s="10"/>
      <c r="Q114" s="60" t="s">
        <v>697</v>
      </c>
      <c r="R114" s="61" t="s">
        <v>269</v>
      </c>
      <c r="S114" s="62" t="s">
        <v>269</v>
      </c>
    </row>
    <row r="115" spans="1:19" ht="15" customHeight="1" x14ac:dyDescent="0.2">
      <c r="A115" s="94" t="s">
        <v>262</v>
      </c>
      <c r="B115" s="95" t="s">
        <v>263</v>
      </c>
      <c r="C115" s="96">
        <v>0</v>
      </c>
      <c r="D115" s="70">
        <v>0</v>
      </c>
      <c r="E115" s="70">
        <v>0</v>
      </c>
      <c r="F115" s="70">
        <v>2</v>
      </c>
      <c r="G115" s="70">
        <v>0</v>
      </c>
      <c r="H115" s="70">
        <v>0</v>
      </c>
      <c r="I115" s="70">
        <v>0</v>
      </c>
      <c r="J115" s="40">
        <v>0</v>
      </c>
      <c r="K115" s="40">
        <v>0</v>
      </c>
      <c r="L115" s="40">
        <v>0</v>
      </c>
      <c r="M115" s="40"/>
      <c r="N115" s="40"/>
      <c r="O115" s="97">
        <f t="shared" si="10"/>
        <v>2</v>
      </c>
      <c r="P115" s="10"/>
      <c r="Q115" s="60" t="s">
        <v>262</v>
      </c>
      <c r="R115" s="61" t="s">
        <v>262</v>
      </c>
      <c r="S115" s="62" t="s">
        <v>262</v>
      </c>
    </row>
    <row r="116" spans="1:19" ht="15" customHeight="1" x14ac:dyDescent="0.2">
      <c r="A116" s="118" t="s">
        <v>307</v>
      </c>
      <c r="B116" s="119" t="s">
        <v>310</v>
      </c>
      <c r="C116" s="96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40">
        <v>0</v>
      </c>
      <c r="K116" s="40">
        <v>0</v>
      </c>
      <c r="L116" s="40">
        <v>1</v>
      </c>
      <c r="M116" s="40"/>
      <c r="N116" s="40"/>
      <c r="O116" s="97">
        <f t="shared" si="10"/>
        <v>1</v>
      </c>
      <c r="P116" s="10"/>
      <c r="Q116" s="60" t="s">
        <v>308</v>
      </c>
      <c r="R116" s="61" t="s">
        <v>309</v>
      </c>
      <c r="S116" s="62" t="s">
        <v>308</v>
      </c>
    </row>
    <row r="117" spans="1:19" ht="15" customHeight="1" x14ac:dyDescent="0.2">
      <c r="A117" s="94" t="s">
        <v>392</v>
      </c>
      <c r="B117" s="95" t="s">
        <v>395</v>
      </c>
      <c r="C117" s="96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40">
        <v>0</v>
      </c>
      <c r="K117" s="40">
        <v>0</v>
      </c>
      <c r="L117" s="40">
        <v>0</v>
      </c>
      <c r="M117" s="40"/>
      <c r="N117" s="40"/>
      <c r="O117" s="97">
        <f t="shared" si="10"/>
        <v>0</v>
      </c>
      <c r="P117" s="10"/>
      <c r="Q117" s="60" t="s">
        <v>393</v>
      </c>
      <c r="R117" s="61" t="s">
        <v>394</v>
      </c>
      <c r="S117" s="62" t="s">
        <v>393</v>
      </c>
    </row>
    <row r="118" spans="1:19" ht="15" customHeight="1" x14ac:dyDescent="0.2">
      <c r="A118" s="94" t="s">
        <v>442</v>
      </c>
      <c r="B118" s="95" t="s">
        <v>443</v>
      </c>
      <c r="C118" s="96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1</v>
      </c>
      <c r="J118" s="40">
        <v>0</v>
      </c>
      <c r="K118" s="40">
        <v>0</v>
      </c>
      <c r="L118" s="40">
        <v>0</v>
      </c>
      <c r="M118" s="40"/>
      <c r="N118" s="40"/>
      <c r="O118" s="97">
        <f t="shared" si="10"/>
        <v>1</v>
      </c>
      <c r="P118" s="10"/>
      <c r="Q118" s="60" t="s">
        <v>442</v>
      </c>
      <c r="R118" s="61" t="s">
        <v>442</v>
      </c>
      <c r="S118" s="62" t="s">
        <v>442</v>
      </c>
    </row>
    <row r="119" spans="1:19" ht="15" customHeight="1" x14ac:dyDescent="0.2">
      <c r="A119" s="94" t="s">
        <v>466</v>
      </c>
      <c r="B119" s="95" t="s">
        <v>467</v>
      </c>
      <c r="C119" s="96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40">
        <v>0</v>
      </c>
      <c r="K119" s="40">
        <v>0</v>
      </c>
      <c r="L119" s="40">
        <v>0</v>
      </c>
      <c r="M119" s="40"/>
      <c r="N119" s="40"/>
      <c r="O119" s="97">
        <f t="shared" si="10"/>
        <v>0</v>
      </c>
      <c r="P119" s="10"/>
      <c r="Q119" s="60" t="s">
        <v>466</v>
      </c>
      <c r="R119" s="61" t="s">
        <v>466</v>
      </c>
      <c r="S119" s="62" t="s">
        <v>466</v>
      </c>
    </row>
    <row r="120" spans="1:19" ht="15" customHeight="1" x14ac:dyDescent="0.2">
      <c r="A120" s="118" t="s">
        <v>489</v>
      </c>
      <c r="B120" s="119" t="s">
        <v>490</v>
      </c>
      <c r="C120" s="96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40">
        <v>0</v>
      </c>
      <c r="K120" s="40">
        <v>0</v>
      </c>
      <c r="L120" s="40">
        <v>0</v>
      </c>
      <c r="M120" s="40"/>
      <c r="N120" s="40"/>
      <c r="O120" s="97">
        <f t="shared" si="10"/>
        <v>0</v>
      </c>
      <c r="P120" s="10"/>
      <c r="Q120" s="60" t="s">
        <v>489</v>
      </c>
      <c r="R120" s="61" t="s">
        <v>489</v>
      </c>
      <c r="S120" s="62" t="s">
        <v>489</v>
      </c>
    </row>
    <row r="121" spans="1:19" ht="15" customHeight="1" x14ac:dyDescent="0.2">
      <c r="A121" s="118" t="s">
        <v>468</v>
      </c>
      <c r="B121" s="119" t="s">
        <v>470</v>
      </c>
      <c r="C121" s="96">
        <v>0</v>
      </c>
      <c r="D121" s="70">
        <v>1</v>
      </c>
      <c r="E121" s="70">
        <v>0</v>
      </c>
      <c r="F121" s="70">
        <v>0</v>
      </c>
      <c r="G121" s="70">
        <v>1</v>
      </c>
      <c r="H121" s="70">
        <v>0</v>
      </c>
      <c r="I121" s="70">
        <v>0</v>
      </c>
      <c r="J121" s="40">
        <v>1</v>
      </c>
      <c r="K121" s="40">
        <v>1</v>
      </c>
      <c r="L121" s="40">
        <v>5</v>
      </c>
      <c r="M121" s="40"/>
      <c r="N121" s="40"/>
      <c r="O121" s="97">
        <f t="shared" si="10"/>
        <v>9</v>
      </c>
      <c r="P121" s="10"/>
      <c r="Q121" s="60" t="s">
        <v>469</v>
      </c>
      <c r="R121" s="61" t="s">
        <v>469</v>
      </c>
      <c r="S121" s="62" t="s">
        <v>469</v>
      </c>
    </row>
    <row r="122" spans="1:19" ht="15" customHeight="1" x14ac:dyDescent="0.2">
      <c r="A122" s="118" t="s">
        <v>777</v>
      </c>
      <c r="B122" s="119" t="s">
        <v>339</v>
      </c>
      <c r="C122" s="96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40">
        <v>0</v>
      </c>
      <c r="K122" s="40">
        <v>0</v>
      </c>
      <c r="L122" s="40">
        <v>0</v>
      </c>
      <c r="M122" s="40"/>
      <c r="N122" s="40"/>
      <c r="O122" s="97">
        <f t="shared" si="10"/>
        <v>0</v>
      </c>
      <c r="P122" s="10"/>
      <c r="Q122" s="60" t="s">
        <v>336</v>
      </c>
      <c r="R122" s="61" t="s">
        <v>337</v>
      </c>
      <c r="S122" s="62" t="s">
        <v>338</v>
      </c>
    </row>
    <row r="123" spans="1:19" ht="15" customHeight="1" x14ac:dyDescent="0.2">
      <c r="A123" s="118" t="s">
        <v>778</v>
      </c>
      <c r="B123" s="119" t="s">
        <v>359</v>
      </c>
      <c r="C123" s="96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40">
        <v>0</v>
      </c>
      <c r="K123" s="40">
        <v>0</v>
      </c>
      <c r="L123" s="40">
        <v>0</v>
      </c>
      <c r="M123" s="40"/>
      <c r="N123" s="40"/>
      <c r="O123" s="97">
        <f t="shared" si="10"/>
        <v>0</v>
      </c>
      <c r="P123" s="10"/>
      <c r="Q123" s="60" t="s">
        <v>357</v>
      </c>
      <c r="R123" s="61" t="s">
        <v>358</v>
      </c>
      <c r="S123" s="62" t="s">
        <v>357</v>
      </c>
    </row>
    <row r="124" spans="1:19" ht="15" customHeight="1" x14ac:dyDescent="0.2">
      <c r="A124" s="118" t="s">
        <v>779</v>
      </c>
      <c r="B124" s="119" t="s">
        <v>631</v>
      </c>
      <c r="C124" s="96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40">
        <v>0</v>
      </c>
      <c r="K124" s="40">
        <v>0</v>
      </c>
      <c r="L124" s="40">
        <v>0</v>
      </c>
      <c r="M124" s="40"/>
      <c r="N124" s="40"/>
      <c r="O124" s="97">
        <f t="shared" si="10"/>
        <v>0</v>
      </c>
      <c r="P124" s="10"/>
      <c r="Q124" s="60" t="s">
        <v>628</v>
      </c>
      <c r="R124" s="61" t="s">
        <v>629</v>
      </c>
      <c r="S124" s="62" t="s">
        <v>630</v>
      </c>
    </row>
    <row r="125" spans="1:19" ht="15" customHeight="1" x14ac:dyDescent="0.2">
      <c r="A125" s="118" t="s">
        <v>549</v>
      </c>
      <c r="B125" s="119" t="s">
        <v>550</v>
      </c>
      <c r="C125" s="96">
        <v>2</v>
      </c>
      <c r="D125" s="70">
        <v>1</v>
      </c>
      <c r="E125" s="70">
        <v>0</v>
      </c>
      <c r="F125" s="70">
        <v>5</v>
      </c>
      <c r="G125" s="70">
        <v>4</v>
      </c>
      <c r="H125" s="70">
        <v>1</v>
      </c>
      <c r="I125" s="70">
        <v>2</v>
      </c>
      <c r="J125" s="40">
        <v>2</v>
      </c>
      <c r="K125" s="40">
        <v>2</v>
      </c>
      <c r="L125" s="40">
        <v>1</v>
      </c>
      <c r="M125" s="40"/>
      <c r="N125" s="40"/>
      <c r="O125" s="97">
        <f t="shared" si="10"/>
        <v>20</v>
      </c>
      <c r="P125" s="10"/>
      <c r="Q125" s="60" t="s">
        <v>549</v>
      </c>
      <c r="R125" s="61" t="s">
        <v>549</v>
      </c>
      <c r="S125" s="62" t="s">
        <v>549</v>
      </c>
    </row>
    <row r="126" spans="1:19" ht="15" customHeight="1" x14ac:dyDescent="0.2">
      <c r="A126" s="94" t="s">
        <v>780</v>
      </c>
      <c r="B126" s="95" t="s">
        <v>595</v>
      </c>
      <c r="C126" s="96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40">
        <v>0</v>
      </c>
      <c r="K126" s="40">
        <v>0</v>
      </c>
      <c r="L126" s="40">
        <v>0</v>
      </c>
      <c r="M126" s="40"/>
      <c r="N126" s="40"/>
      <c r="O126" s="97">
        <f t="shared" si="10"/>
        <v>0</v>
      </c>
      <c r="P126" s="10"/>
      <c r="Q126" s="60" t="s">
        <v>592</v>
      </c>
      <c r="R126" s="61" t="s">
        <v>593</v>
      </c>
      <c r="S126" s="62" t="s">
        <v>594</v>
      </c>
    </row>
    <row r="127" spans="1:19" ht="15" customHeight="1" x14ac:dyDescent="0.2">
      <c r="A127" s="118" t="s">
        <v>781</v>
      </c>
      <c r="B127" s="119" t="s">
        <v>620</v>
      </c>
      <c r="C127" s="96">
        <v>0</v>
      </c>
      <c r="D127" s="70">
        <v>0</v>
      </c>
      <c r="E127" s="70">
        <v>4</v>
      </c>
      <c r="F127" s="70">
        <v>0</v>
      </c>
      <c r="G127" s="70">
        <v>1</v>
      </c>
      <c r="H127" s="70">
        <v>1</v>
      </c>
      <c r="I127" s="70">
        <v>2</v>
      </c>
      <c r="J127" s="40">
        <v>0</v>
      </c>
      <c r="K127" s="40">
        <v>1</v>
      </c>
      <c r="L127" s="40">
        <v>0</v>
      </c>
      <c r="M127" s="40"/>
      <c r="N127" s="40"/>
      <c r="O127" s="97">
        <f t="shared" si="10"/>
        <v>9</v>
      </c>
      <c r="P127" s="10"/>
      <c r="Q127" s="60" t="s">
        <v>742</v>
      </c>
      <c r="R127" s="61" t="s">
        <v>619</v>
      </c>
      <c r="S127" s="62" t="s">
        <v>743</v>
      </c>
    </row>
    <row r="128" spans="1:19" ht="15" customHeight="1" x14ac:dyDescent="0.2">
      <c r="A128" s="118" t="s">
        <v>617</v>
      </c>
      <c r="B128" s="119" t="s">
        <v>618</v>
      </c>
      <c r="C128" s="96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40">
        <v>0</v>
      </c>
      <c r="K128" s="40">
        <v>0</v>
      </c>
      <c r="L128" s="40">
        <v>0</v>
      </c>
      <c r="M128" s="40"/>
      <c r="N128" s="40"/>
      <c r="O128" s="97">
        <f t="shared" si="10"/>
        <v>0</v>
      </c>
      <c r="P128" s="10"/>
      <c r="Q128" s="60" t="s">
        <v>617</v>
      </c>
      <c r="R128" s="61" t="s">
        <v>617</v>
      </c>
      <c r="S128" s="62" t="s">
        <v>617</v>
      </c>
    </row>
    <row r="129" spans="1:19" ht="15" customHeight="1" thickBot="1" x14ac:dyDescent="0.25">
      <c r="A129" s="124" t="s">
        <v>632</v>
      </c>
      <c r="B129" s="125" t="s">
        <v>633</v>
      </c>
      <c r="C129" s="100">
        <v>5</v>
      </c>
      <c r="D129" s="101">
        <v>1</v>
      </c>
      <c r="E129" s="101">
        <v>4</v>
      </c>
      <c r="F129" s="101">
        <v>7</v>
      </c>
      <c r="G129" s="101">
        <v>5</v>
      </c>
      <c r="H129" s="101">
        <v>6</v>
      </c>
      <c r="I129" s="101">
        <v>1</v>
      </c>
      <c r="J129" s="102">
        <v>1</v>
      </c>
      <c r="K129" s="102">
        <v>0</v>
      </c>
      <c r="L129" s="102">
        <v>2</v>
      </c>
      <c r="M129" s="102"/>
      <c r="N129" s="102"/>
      <c r="O129" s="103">
        <f t="shared" si="10"/>
        <v>32</v>
      </c>
      <c r="P129" s="10"/>
      <c r="Q129" s="60" t="s">
        <v>632</v>
      </c>
      <c r="R129" s="61" t="s">
        <v>632</v>
      </c>
      <c r="S129" s="62" t="s">
        <v>632</v>
      </c>
    </row>
    <row r="130" spans="1:19" ht="15" customHeight="1" thickBot="1" x14ac:dyDescent="0.25">
      <c r="A130" s="84" t="s">
        <v>686</v>
      </c>
      <c r="B130" s="85" t="s">
        <v>676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7"/>
      <c r="P130" s="10"/>
      <c r="Q130" s="60"/>
      <c r="R130" s="61"/>
      <c r="S130" s="62"/>
    </row>
    <row r="131" spans="1:19" ht="15" customHeight="1" x14ac:dyDescent="0.2">
      <c r="A131" s="116" t="s">
        <v>1</v>
      </c>
      <c r="B131" s="117" t="s">
        <v>2</v>
      </c>
      <c r="C131" s="90">
        <v>0</v>
      </c>
      <c r="D131" s="91">
        <v>0</v>
      </c>
      <c r="E131" s="91">
        <v>0</v>
      </c>
      <c r="F131" s="91">
        <v>0</v>
      </c>
      <c r="G131" s="91">
        <v>13</v>
      </c>
      <c r="H131" s="91">
        <v>10</v>
      </c>
      <c r="I131" s="91">
        <v>6</v>
      </c>
      <c r="J131" s="92">
        <v>10</v>
      </c>
      <c r="K131" s="92">
        <v>2</v>
      </c>
      <c r="L131" s="92">
        <v>6</v>
      </c>
      <c r="M131" s="92"/>
      <c r="N131" s="92"/>
      <c r="O131" s="93">
        <f t="shared" si="10"/>
        <v>47</v>
      </c>
      <c r="P131" s="10"/>
      <c r="Q131" s="60" t="s">
        <v>1</v>
      </c>
      <c r="R131" s="61" t="s">
        <v>1</v>
      </c>
      <c r="S131" s="62" t="s">
        <v>1</v>
      </c>
    </row>
    <row r="132" spans="1:19" ht="15" customHeight="1" x14ac:dyDescent="0.2">
      <c r="A132" s="94" t="s">
        <v>22</v>
      </c>
      <c r="B132" s="95" t="s">
        <v>26</v>
      </c>
      <c r="C132" s="96">
        <v>30</v>
      </c>
      <c r="D132" s="70">
        <v>31</v>
      </c>
      <c r="E132" s="70">
        <v>22</v>
      </c>
      <c r="F132" s="70">
        <v>5</v>
      </c>
      <c r="G132" s="70">
        <v>9</v>
      </c>
      <c r="H132" s="70">
        <v>6</v>
      </c>
      <c r="I132" s="70">
        <v>6</v>
      </c>
      <c r="J132" s="40">
        <v>0</v>
      </c>
      <c r="K132" s="40">
        <v>5</v>
      </c>
      <c r="L132" s="40">
        <v>4</v>
      </c>
      <c r="M132" s="40"/>
      <c r="N132" s="40"/>
      <c r="O132" s="97">
        <f t="shared" si="10"/>
        <v>118</v>
      </c>
      <c r="P132" s="10"/>
      <c r="Q132" s="60" t="s">
        <v>23</v>
      </c>
      <c r="R132" s="61" t="s">
        <v>24</v>
      </c>
      <c r="S132" s="62" t="s">
        <v>25</v>
      </c>
    </row>
    <row r="133" spans="1:19" ht="15" customHeight="1" x14ac:dyDescent="0.2">
      <c r="A133" s="94" t="s">
        <v>42</v>
      </c>
      <c r="B133" s="95" t="s">
        <v>46</v>
      </c>
      <c r="C133" s="96">
        <v>0</v>
      </c>
      <c r="D133" s="70">
        <v>0</v>
      </c>
      <c r="E133" s="70">
        <v>0</v>
      </c>
      <c r="F133" s="70">
        <v>0</v>
      </c>
      <c r="G133" s="70">
        <v>3</v>
      </c>
      <c r="H133" s="70">
        <v>0</v>
      </c>
      <c r="I133" s="70">
        <v>0</v>
      </c>
      <c r="J133" s="40">
        <v>0</v>
      </c>
      <c r="K133" s="40">
        <v>0</v>
      </c>
      <c r="L133" s="40">
        <v>0</v>
      </c>
      <c r="M133" s="40"/>
      <c r="N133" s="40"/>
      <c r="O133" s="97">
        <f t="shared" si="10"/>
        <v>3</v>
      </c>
      <c r="P133" s="10"/>
      <c r="Q133" s="60" t="s">
        <v>43</v>
      </c>
      <c r="R133" s="61" t="s">
        <v>44</v>
      </c>
      <c r="S133" s="62" t="s">
        <v>45</v>
      </c>
    </row>
    <row r="134" spans="1:19" ht="15" customHeight="1" x14ac:dyDescent="0.2">
      <c r="A134" s="118" t="s">
        <v>67</v>
      </c>
      <c r="B134" s="119" t="s">
        <v>69</v>
      </c>
      <c r="C134" s="96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40">
        <v>0</v>
      </c>
      <c r="K134" s="40">
        <v>0</v>
      </c>
      <c r="L134" s="40">
        <v>0</v>
      </c>
      <c r="M134" s="40"/>
      <c r="N134" s="40"/>
      <c r="O134" s="97">
        <f t="shared" si="10"/>
        <v>0</v>
      </c>
      <c r="P134" s="10"/>
      <c r="Q134" s="60" t="s">
        <v>696</v>
      </c>
      <c r="R134" s="61" t="s">
        <v>68</v>
      </c>
      <c r="S134" s="62" t="s">
        <v>68</v>
      </c>
    </row>
    <row r="135" spans="1:19" ht="15" customHeight="1" x14ac:dyDescent="0.2">
      <c r="A135" s="118" t="s">
        <v>59</v>
      </c>
      <c r="B135" s="119" t="s">
        <v>61</v>
      </c>
      <c r="C135" s="96">
        <v>0</v>
      </c>
      <c r="D135" s="70">
        <v>0</v>
      </c>
      <c r="E135" s="70">
        <v>2</v>
      </c>
      <c r="F135" s="70">
        <v>0</v>
      </c>
      <c r="G135" s="70">
        <v>3</v>
      </c>
      <c r="H135" s="70">
        <v>1</v>
      </c>
      <c r="I135" s="70">
        <v>0</v>
      </c>
      <c r="J135" s="40">
        <v>0</v>
      </c>
      <c r="K135" s="40">
        <v>0</v>
      </c>
      <c r="L135" s="40">
        <v>0</v>
      </c>
      <c r="M135" s="40"/>
      <c r="N135" s="40"/>
      <c r="O135" s="97">
        <f t="shared" si="10"/>
        <v>6</v>
      </c>
      <c r="P135" s="10"/>
      <c r="Q135" s="60" t="s">
        <v>59</v>
      </c>
      <c r="R135" s="61" t="s">
        <v>60</v>
      </c>
      <c r="S135" s="62" t="s">
        <v>59</v>
      </c>
    </row>
    <row r="136" spans="1:19" ht="15" customHeight="1" x14ac:dyDescent="0.2">
      <c r="A136" s="118" t="s">
        <v>97</v>
      </c>
      <c r="B136" s="119" t="s">
        <v>99</v>
      </c>
      <c r="C136" s="96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40">
        <v>0</v>
      </c>
      <c r="K136" s="40">
        <v>0</v>
      </c>
      <c r="L136" s="40">
        <v>0</v>
      </c>
      <c r="M136" s="40"/>
      <c r="N136" s="40"/>
      <c r="O136" s="97">
        <f t="shared" si="10"/>
        <v>0</v>
      </c>
      <c r="P136" s="10"/>
      <c r="Q136" s="60" t="s">
        <v>98</v>
      </c>
      <c r="R136" s="61" t="s">
        <v>98</v>
      </c>
      <c r="S136" s="62" t="s">
        <v>98</v>
      </c>
    </row>
    <row r="137" spans="1:19" ht="15" customHeight="1" x14ac:dyDescent="0.2">
      <c r="A137" s="118" t="s">
        <v>782</v>
      </c>
      <c r="B137" s="119" t="s">
        <v>96</v>
      </c>
      <c r="C137" s="96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40">
        <v>0</v>
      </c>
      <c r="K137" s="40">
        <v>0</v>
      </c>
      <c r="L137" s="40">
        <v>0</v>
      </c>
      <c r="M137" s="40"/>
      <c r="N137" s="40"/>
      <c r="O137" s="97">
        <f t="shared" si="10"/>
        <v>0</v>
      </c>
      <c r="P137" s="10"/>
      <c r="Q137" s="60" t="s">
        <v>95</v>
      </c>
      <c r="R137" s="61" t="s">
        <v>95</v>
      </c>
      <c r="S137" s="62" t="s">
        <v>95</v>
      </c>
    </row>
    <row r="138" spans="1:19" ht="15" customHeight="1" x14ac:dyDescent="0.2">
      <c r="A138" s="118" t="s">
        <v>329</v>
      </c>
      <c r="B138" s="119" t="s">
        <v>333</v>
      </c>
      <c r="C138" s="96">
        <v>0</v>
      </c>
      <c r="D138" s="70">
        <v>0</v>
      </c>
      <c r="E138" s="70">
        <v>1</v>
      </c>
      <c r="F138" s="70">
        <v>0</v>
      </c>
      <c r="G138" s="70">
        <v>0</v>
      </c>
      <c r="H138" s="70">
        <v>0</v>
      </c>
      <c r="I138" s="70">
        <v>8</v>
      </c>
      <c r="J138" s="40">
        <v>0</v>
      </c>
      <c r="K138" s="40">
        <v>1</v>
      </c>
      <c r="L138" s="40">
        <v>0</v>
      </c>
      <c r="M138" s="40"/>
      <c r="N138" s="40"/>
      <c r="O138" s="97">
        <f t="shared" si="10"/>
        <v>10</v>
      </c>
      <c r="P138" s="10"/>
      <c r="Q138" s="60" t="s">
        <v>330</v>
      </c>
      <c r="R138" s="61" t="s">
        <v>331</v>
      </c>
      <c r="S138" s="62" t="s">
        <v>332</v>
      </c>
    </row>
    <row r="139" spans="1:19" ht="15" customHeight="1" x14ac:dyDescent="0.2">
      <c r="A139" s="118" t="s">
        <v>783</v>
      </c>
      <c r="B139" s="119" t="s">
        <v>117</v>
      </c>
      <c r="C139" s="96">
        <v>1</v>
      </c>
      <c r="D139" s="70">
        <v>1</v>
      </c>
      <c r="E139" s="70">
        <v>1</v>
      </c>
      <c r="F139" s="70">
        <v>0</v>
      </c>
      <c r="G139" s="70">
        <v>0</v>
      </c>
      <c r="H139" s="70">
        <v>0</v>
      </c>
      <c r="I139" s="70">
        <v>1</v>
      </c>
      <c r="J139" s="40">
        <v>1</v>
      </c>
      <c r="K139" s="40">
        <v>1</v>
      </c>
      <c r="L139" s="40">
        <v>0</v>
      </c>
      <c r="M139" s="40"/>
      <c r="N139" s="40"/>
      <c r="O139" s="97">
        <f t="shared" ref="O139:O198" si="11">SUM(C139:N139)</f>
        <v>6</v>
      </c>
      <c r="P139" s="10"/>
      <c r="Q139" s="60" t="s">
        <v>744</v>
      </c>
      <c r="R139" s="61" t="s">
        <v>116</v>
      </c>
      <c r="S139" s="62" t="s">
        <v>745</v>
      </c>
    </row>
    <row r="140" spans="1:19" ht="15" customHeight="1" x14ac:dyDescent="0.2">
      <c r="A140" s="118" t="s">
        <v>784</v>
      </c>
      <c r="B140" s="119" t="s">
        <v>589</v>
      </c>
      <c r="C140" s="96">
        <v>0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40">
        <v>0</v>
      </c>
      <c r="K140" s="40">
        <v>0</v>
      </c>
      <c r="L140" s="40">
        <v>0</v>
      </c>
      <c r="M140" s="40"/>
      <c r="N140" s="40"/>
      <c r="O140" s="97">
        <f t="shared" si="11"/>
        <v>0</v>
      </c>
      <c r="P140" s="10"/>
      <c r="Q140" s="60" t="s">
        <v>746</v>
      </c>
      <c r="R140" s="61" t="s">
        <v>587</v>
      </c>
      <c r="S140" s="62" t="s">
        <v>588</v>
      </c>
    </row>
    <row r="141" spans="1:19" ht="15" customHeight="1" x14ac:dyDescent="0.2">
      <c r="A141" s="94" t="s">
        <v>229</v>
      </c>
      <c r="B141" s="95" t="s">
        <v>233</v>
      </c>
      <c r="C141" s="96">
        <v>0</v>
      </c>
      <c r="D141" s="70">
        <v>0</v>
      </c>
      <c r="E141" s="70">
        <v>5</v>
      </c>
      <c r="F141" s="70">
        <v>1</v>
      </c>
      <c r="G141" s="70">
        <v>6</v>
      </c>
      <c r="H141" s="70">
        <v>0</v>
      </c>
      <c r="I141" s="70">
        <v>8</v>
      </c>
      <c r="J141" s="40">
        <v>7</v>
      </c>
      <c r="K141" s="40">
        <v>5</v>
      </c>
      <c r="L141" s="40">
        <v>5</v>
      </c>
      <c r="M141" s="40"/>
      <c r="N141" s="40"/>
      <c r="O141" s="97">
        <f t="shared" si="11"/>
        <v>37</v>
      </c>
      <c r="P141" s="10"/>
      <c r="Q141" s="60" t="s">
        <v>230</v>
      </c>
      <c r="R141" s="61" t="s">
        <v>231</v>
      </c>
      <c r="S141" s="62" t="s">
        <v>232</v>
      </c>
    </row>
    <row r="142" spans="1:19" ht="15" customHeight="1" x14ac:dyDescent="0.2">
      <c r="A142" s="94" t="s">
        <v>281</v>
      </c>
      <c r="B142" s="95" t="s">
        <v>284</v>
      </c>
      <c r="C142" s="96">
        <v>1</v>
      </c>
      <c r="D142" s="70">
        <v>3</v>
      </c>
      <c r="E142" s="70">
        <v>4</v>
      </c>
      <c r="F142" s="70">
        <v>1</v>
      </c>
      <c r="G142" s="70">
        <v>0</v>
      </c>
      <c r="H142" s="70">
        <v>0</v>
      </c>
      <c r="I142" s="70">
        <v>0</v>
      </c>
      <c r="J142" s="40">
        <v>1</v>
      </c>
      <c r="K142" s="40">
        <v>2</v>
      </c>
      <c r="L142" s="40">
        <v>0</v>
      </c>
      <c r="M142" s="40"/>
      <c r="N142" s="40"/>
      <c r="O142" s="97">
        <f t="shared" si="11"/>
        <v>12</v>
      </c>
      <c r="P142" s="10"/>
      <c r="Q142" s="60" t="s">
        <v>282</v>
      </c>
      <c r="R142" s="61" t="s">
        <v>283</v>
      </c>
      <c r="S142" s="62" t="s">
        <v>282</v>
      </c>
    </row>
    <row r="143" spans="1:19" ht="15" customHeight="1" x14ac:dyDescent="0.2">
      <c r="A143" s="118" t="s">
        <v>276</v>
      </c>
      <c r="B143" s="119" t="s">
        <v>280</v>
      </c>
      <c r="C143" s="96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40">
        <v>0</v>
      </c>
      <c r="K143" s="40">
        <v>0</v>
      </c>
      <c r="L143" s="40">
        <v>0</v>
      </c>
      <c r="M143" s="40"/>
      <c r="N143" s="40"/>
      <c r="O143" s="97">
        <f t="shared" si="11"/>
        <v>0</v>
      </c>
      <c r="P143" s="10"/>
      <c r="Q143" s="60" t="s">
        <v>277</v>
      </c>
      <c r="R143" s="61" t="s">
        <v>278</v>
      </c>
      <c r="S143" s="62" t="s">
        <v>279</v>
      </c>
    </row>
    <row r="144" spans="1:19" ht="15" customHeight="1" x14ac:dyDescent="0.2">
      <c r="A144" s="118" t="s">
        <v>290</v>
      </c>
      <c r="B144" s="119" t="s">
        <v>291</v>
      </c>
      <c r="C144" s="96">
        <v>0</v>
      </c>
      <c r="D144" s="70">
        <v>0</v>
      </c>
      <c r="E144" s="70">
        <v>2</v>
      </c>
      <c r="F144" s="70">
        <v>0</v>
      </c>
      <c r="G144" s="70">
        <v>0</v>
      </c>
      <c r="H144" s="70">
        <v>0</v>
      </c>
      <c r="I144" s="70">
        <v>0</v>
      </c>
      <c r="J144" s="40">
        <v>6</v>
      </c>
      <c r="K144" s="40">
        <v>0</v>
      </c>
      <c r="L144" s="40">
        <v>3</v>
      </c>
      <c r="M144" s="40"/>
      <c r="N144" s="40"/>
      <c r="O144" s="97">
        <f t="shared" si="11"/>
        <v>11</v>
      </c>
      <c r="P144" s="10"/>
      <c r="Q144" s="60" t="s">
        <v>290</v>
      </c>
      <c r="R144" s="61" t="s">
        <v>290</v>
      </c>
      <c r="S144" s="62" t="s">
        <v>290</v>
      </c>
    </row>
    <row r="145" spans="1:19" ht="15" customHeight="1" x14ac:dyDescent="0.2">
      <c r="A145" s="118" t="s">
        <v>292</v>
      </c>
      <c r="B145" s="119" t="s">
        <v>294</v>
      </c>
      <c r="C145" s="96">
        <v>9</v>
      </c>
      <c r="D145" s="70">
        <v>7</v>
      </c>
      <c r="E145" s="70">
        <v>17</v>
      </c>
      <c r="F145" s="70">
        <v>8</v>
      </c>
      <c r="G145" s="70">
        <v>1</v>
      </c>
      <c r="H145" s="70">
        <v>6</v>
      </c>
      <c r="I145" s="70">
        <v>5</v>
      </c>
      <c r="J145" s="40">
        <v>5</v>
      </c>
      <c r="K145" s="40">
        <v>11</v>
      </c>
      <c r="L145" s="40">
        <v>2</v>
      </c>
      <c r="M145" s="40"/>
      <c r="N145" s="40"/>
      <c r="O145" s="97">
        <f t="shared" si="11"/>
        <v>71</v>
      </c>
      <c r="P145" s="10"/>
      <c r="Q145" s="60" t="s">
        <v>293</v>
      </c>
      <c r="R145" s="61" t="s">
        <v>293</v>
      </c>
      <c r="S145" s="62" t="s">
        <v>292</v>
      </c>
    </row>
    <row r="146" spans="1:19" ht="15" customHeight="1" x14ac:dyDescent="0.2">
      <c r="A146" s="118" t="s">
        <v>698</v>
      </c>
      <c r="B146" s="119" t="s">
        <v>301</v>
      </c>
      <c r="C146" s="96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40">
        <v>0</v>
      </c>
      <c r="K146" s="40">
        <v>0</v>
      </c>
      <c r="L146" s="40">
        <v>0</v>
      </c>
      <c r="M146" s="40"/>
      <c r="N146" s="40"/>
      <c r="O146" s="97">
        <f t="shared" si="11"/>
        <v>0</v>
      </c>
      <c r="P146" s="10"/>
      <c r="Q146" s="60" t="s">
        <v>698</v>
      </c>
      <c r="R146" s="61" t="s">
        <v>300</v>
      </c>
      <c r="S146" s="62" t="s">
        <v>300</v>
      </c>
    </row>
    <row r="147" spans="1:19" ht="15" customHeight="1" x14ac:dyDescent="0.2">
      <c r="A147" s="118" t="s">
        <v>316</v>
      </c>
      <c r="B147" s="119" t="s">
        <v>318</v>
      </c>
      <c r="C147" s="96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40">
        <v>0</v>
      </c>
      <c r="K147" s="40">
        <v>0</v>
      </c>
      <c r="L147" s="40">
        <v>0</v>
      </c>
      <c r="M147" s="40"/>
      <c r="N147" s="40"/>
      <c r="O147" s="97">
        <f t="shared" si="11"/>
        <v>0</v>
      </c>
      <c r="P147" s="10"/>
      <c r="Q147" s="60" t="s">
        <v>317</v>
      </c>
      <c r="R147" s="61" t="s">
        <v>317</v>
      </c>
      <c r="S147" s="62" t="s">
        <v>317</v>
      </c>
    </row>
    <row r="148" spans="1:19" ht="15" customHeight="1" x14ac:dyDescent="0.2">
      <c r="A148" s="118" t="s">
        <v>311</v>
      </c>
      <c r="B148" s="119" t="s">
        <v>315</v>
      </c>
      <c r="C148" s="96">
        <v>0</v>
      </c>
      <c r="D148" s="70">
        <v>0</v>
      </c>
      <c r="E148" s="70">
        <v>0</v>
      </c>
      <c r="F148" s="70">
        <v>0</v>
      </c>
      <c r="G148" s="70">
        <v>1</v>
      </c>
      <c r="H148" s="70">
        <v>0</v>
      </c>
      <c r="I148" s="70">
        <v>0</v>
      </c>
      <c r="J148" s="40">
        <v>1</v>
      </c>
      <c r="K148" s="40">
        <v>0</v>
      </c>
      <c r="L148" s="40">
        <v>0</v>
      </c>
      <c r="M148" s="40"/>
      <c r="N148" s="40"/>
      <c r="O148" s="97">
        <f t="shared" si="11"/>
        <v>2</v>
      </c>
      <c r="P148" s="10"/>
      <c r="Q148" s="60" t="s">
        <v>312</v>
      </c>
      <c r="R148" s="61" t="s">
        <v>313</v>
      </c>
      <c r="S148" s="62" t="s">
        <v>314</v>
      </c>
    </row>
    <row r="149" spans="1:19" ht="15" customHeight="1" x14ac:dyDescent="0.2">
      <c r="A149" s="118" t="s">
        <v>319</v>
      </c>
      <c r="B149" s="119" t="s">
        <v>322</v>
      </c>
      <c r="C149" s="96">
        <v>0</v>
      </c>
      <c r="D149" s="70">
        <v>0</v>
      </c>
      <c r="E149" s="70">
        <v>0</v>
      </c>
      <c r="F149" s="70">
        <v>6</v>
      </c>
      <c r="G149" s="70">
        <v>0</v>
      </c>
      <c r="H149" s="70">
        <v>0</v>
      </c>
      <c r="I149" s="70">
        <v>0</v>
      </c>
      <c r="J149" s="40">
        <v>0</v>
      </c>
      <c r="K149" s="40">
        <v>0</v>
      </c>
      <c r="L149" s="40">
        <v>0</v>
      </c>
      <c r="M149" s="40"/>
      <c r="N149" s="40"/>
      <c r="O149" s="97">
        <f t="shared" si="11"/>
        <v>6</v>
      </c>
      <c r="P149" s="10"/>
      <c r="Q149" s="60" t="s">
        <v>320</v>
      </c>
      <c r="R149" s="61" t="s">
        <v>321</v>
      </c>
      <c r="S149" s="62" t="s">
        <v>319</v>
      </c>
    </row>
    <row r="150" spans="1:19" ht="15" customHeight="1" x14ac:dyDescent="0.2">
      <c r="A150" s="118" t="s">
        <v>785</v>
      </c>
      <c r="B150" s="119" t="s">
        <v>486</v>
      </c>
      <c r="C150" s="96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40">
        <v>0</v>
      </c>
      <c r="K150" s="40">
        <v>0</v>
      </c>
      <c r="L150" s="40">
        <v>0</v>
      </c>
      <c r="M150" s="40"/>
      <c r="N150" s="40"/>
      <c r="O150" s="97">
        <f t="shared" si="11"/>
        <v>0</v>
      </c>
      <c r="P150" s="10"/>
      <c r="Q150" s="60" t="s">
        <v>747</v>
      </c>
      <c r="R150" s="61" t="s">
        <v>485</v>
      </c>
      <c r="S150" s="62" t="s">
        <v>748</v>
      </c>
    </row>
    <row r="151" spans="1:19" ht="15" customHeight="1" x14ac:dyDescent="0.2">
      <c r="A151" s="118" t="s">
        <v>786</v>
      </c>
      <c r="B151" s="119" t="s">
        <v>341</v>
      </c>
      <c r="C151" s="96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40">
        <v>0</v>
      </c>
      <c r="K151" s="40">
        <v>0</v>
      </c>
      <c r="L151" s="40">
        <v>0</v>
      </c>
      <c r="M151" s="40"/>
      <c r="N151" s="40"/>
      <c r="O151" s="97">
        <f t="shared" si="11"/>
        <v>0</v>
      </c>
      <c r="P151" s="10"/>
      <c r="Q151" s="60" t="s">
        <v>749</v>
      </c>
      <c r="R151" s="61" t="s">
        <v>340</v>
      </c>
      <c r="S151" s="62" t="s">
        <v>750</v>
      </c>
    </row>
    <row r="152" spans="1:19" ht="15" customHeight="1" x14ac:dyDescent="0.2">
      <c r="A152" s="118" t="s">
        <v>342</v>
      </c>
      <c r="B152" s="119" t="s">
        <v>344</v>
      </c>
      <c r="C152" s="96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40">
        <v>0</v>
      </c>
      <c r="K152" s="40">
        <v>0</v>
      </c>
      <c r="L152" s="40">
        <v>0</v>
      </c>
      <c r="M152" s="40"/>
      <c r="N152" s="40"/>
      <c r="O152" s="97">
        <f t="shared" si="11"/>
        <v>0</v>
      </c>
      <c r="P152" s="10"/>
      <c r="Q152" s="60" t="s">
        <v>700</v>
      </c>
      <c r="R152" s="61" t="s">
        <v>343</v>
      </c>
      <c r="S152" s="62" t="s">
        <v>343</v>
      </c>
    </row>
    <row r="153" spans="1:19" ht="15" customHeight="1" x14ac:dyDescent="0.2">
      <c r="A153" s="118" t="s">
        <v>326</v>
      </c>
      <c r="B153" s="119" t="s">
        <v>328</v>
      </c>
      <c r="C153" s="96">
        <v>0</v>
      </c>
      <c r="D153" s="70">
        <v>0</v>
      </c>
      <c r="E153" s="70">
        <v>1</v>
      </c>
      <c r="F153" s="70">
        <v>0</v>
      </c>
      <c r="G153" s="70">
        <v>0</v>
      </c>
      <c r="H153" s="70">
        <v>0</v>
      </c>
      <c r="I153" s="70">
        <v>0</v>
      </c>
      <c r="J153" s="40">
        <v>0</v>
      </c>
      <c r="K153" s="40">
        <v>1</v>
      </c>
      <c r="L153" s="40">
        <v>0</v>
      </c>
      <c r="M153" s="40"/>
      <c r="N153" s="40"/>
      <c r="O153" s="97">
        <f t="shared" si="11"/>
        <v>2</v>
      </c>
      <c r="P153" s="10"/>
      <c r="Q153" s="60" t="s">
        <v>699</v>
      </c>
      <c r="R153" s="61" t="s">
        <v>326</v>
      </c>
      <c r="S153" s="62" t="s">
        <v>327</v>
      </c>
    </row>
    <row r="154" spans="1:19" ht="15" customHeight="1" x14ac:dyDescent="0.2">
      <c r="A154" s="94" t="s">
        <v>751</v>
      </c>
      <c r="B154" s="95" t="s">
        <v>346</v>
      </c>
      <c r="C154" s="96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40">
        <v>0</v>
      </c>
      <c r="K154" s="40">
        <v>0</v>
      </c>
      <c r="L154" s="40">
        <v>0</v>
      </c>
      <c r="M154" s="40"/>
      <c r="N154" s="40"/>
      <c r="O154" s="97">
        <f t="shared" si="11"/>
        <v>0</v>
      </c>
      <c r="P154" s="10"/>
      <c r="Q154" s="60" t="s">
        <v>345</v>
      </c>
      <c r="R154" s="61" t="s">
        <v>345</v>
      </c>
      <c r="S154" s="62" t="s">
        <v>751</v>
      </c>
    </row>
    <row r="155" spans="1:19" ht="15" customHeight="1" x14ac:dyDescent="0.2">
      <c r="A155" s="118" t="s">
        <v>347</v>
      </c>
      <c r="B155" s="119" t="s">
        <v>350</v>
      </c>
      <c r="C155" s="96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1</v>
      </c>
      <c r="I155" s="70">
        <v>2</v>
      </c>
      <c r="J155" s="40">
        <v>0</v>
      </c>
      <c r="K155" s="40">
        <v>5</v>
      </c>
      <c r="L155" s="40">
        <v>0</v>
      </c>
      <c r="M155" s="40"/>
      <c r="N155" s="40"/>
      <c r="O155" s="97">
        <f t="shared" si="11"/>
        <v>8</v>
      </c>
      <c r="P155" s="10"/>
      <c r="Q155" s="60" t="s">
        <v>348</v>
      </c>
      <c r="R155" s="61" t="s">
        <v>348</v>
      </c>
      <c r="S155" s="62" t="s">
        <v>349</v>
      </c>
    </row>
    <row r="156" spans="1:19" ht="15" customHeight="1" x14ac:dyDescent="0.2">
      <c r="A156" s="94" t="s">
        <v>431</v>
      </c>
      <c r="B156" s="95" t="s">
        <v>433</v>
      </c>
      <c r="C156" s="96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40">
        <v>0</v>
      </c>
      <c r="K156" s="40">
        <v>0</v>
      </c>
      <c r="L156" s="40">
        <v>0</v>
      </c>
      <c r="M156" s="40"/>
      <c r="N156" s="40"/>
      <c r="O156" s="97">
        <f t="shared" si="11"/>
        <v>0</v>
      </c>
      <c r="P156" s="10"/>
      <c r="Q156" s="60" t="s">
        <v>701</v>
      </c>
      <c r="R156" s="61" t="s">
        <v>432</v>
      </c>
      <c r="S156" s="62" t="s">
        <v>432</v>
      </c>
    </row>
    <row r="157" spans="1:19" ht="15" customHeight="1" x14ac:dyDescent="0.2">
      <c r="A157" s="94" t="s">
        <v>388</v>
      </c>
      <c r="B157" s="95" t="s">
        <v>391</v>
      </c>
      <c r="C157" s="96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40">
        <v>0</v>
      </c>
      <c r="K157" s="40">
        <v>0</v>
      </c>
      <c r="L157" s="40">
        <v>0</v>
      </c>
      <c r="M157" s="40"/>
      <c r="N157" s="40"/>
      <c r="O157" s="97">
        <f t="shared" si="11"/>
        <v>0</v>
      </c>
      <c r="P157" s="10"/>
      <c r="Q157" s="60" t="s">
        <v>389</v>
      </c>
      <c r="R157" s="61" t="s">
        <v>390</v>
      </c>
      <c r="S157" s="62" t="s">
        <v>388</v>
      </c>
    </row>
    <row r="158" spans="1:19" ht="15" customHeight="1" x14ac:dyDescent="0.2">
      <c r="A158" s="94" t="s">
        <v>413</v>
      </c>
      <c r="B158" s="95" t="s">
        <v>417</v>
      </c>
      <c r="C158" s="96">
        <v>2</v>
      </c>
      <c r="D158" s="70">
        <v>2</v>
      </c>
      <c r="E158" s="70">
        <v>1</v>
      </c>
      <c r="F158" s="70">
        <v>7</v>
      </c>
      <c r="G158" s="70">
        <v>0</v>
      </c>
      <c r="H158" s="70">
        <v>5</v>
      </c>
      <c r="I158" s="70">
        <v>0</v>
      </c>
      <c r="J158" s="40">
        <v>4</v>
      </c>
      <c r="K158" s="40">
        <v>3</v>
      </c>
      <c r="L158" s="40">
        <v>1</v>
      </c>
      <c r="M158" s="40"/>
      <c r="N158" s="40"/>
      <c r="O158" s="97">
        <f t="shared" si="11"/>
        <v>25</v>
      </c>
      <c r="P158" s="10"/>
      <c r="Q158" s="60" t="s">
        <v>414</v>
      </c>
      <c r="R158" s="61" t="s">
        <v>415</v>
      </c>
      <c r="S158" s="62" t="s">
        <v>416</v>
      </c>
    </row>
    <row r="159" spans="1:19" ht="15" customHeight="1" x14ac:dyDescent="0.2">
      <c r="A159" s="94" t="s">
        <v>409</v>
      </c>
      <c r="B159" s="95" t="s">
        <v>410</v>
      </c>
      <c r="C159" s="96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40">
        <v>0</v>
      </c>
      <c r="K159" s="40">
        <v>0</v>
      </c>
      <c r="L159" s="40">
        <v>0</v>
      </c>
      <c r="M159" s="40"/>
      <c r="N159" s="40"/>
      <c r="O159" s="97">
        <f t="shared" si="11"/>
        <v>0</v>
      </c>
      <c r="P159" s="10"/>
      <c r="Q159" s="60" t="s">
        <v>409</v>
      </c>
      <c r="R159" s="61" t="s">
        <v>409</v>
      </c>
      <c r="S159" s="62" t="s">
        <v>409</v>
      </c>
    </row>
    <row r="160" spans="1:19" ht="15" customHeight="1" x14ac:dyDescent="0.2">
      <c r="A160" s="94" t="s">
        <v>453</v>
      </c>
      <c r="B160" s="95" t="s">
        <v>455</v>
      </c>
      <c r="C160" s="96">
        <v>1</v>
      </c>
      <c r="D160" s="70">
        <v>0</v>
      </c>
      <c r="E160" s="70">
        <v>0</v>
      </c>
      <c r="F160" s="70">
        <v>0</v>
      </c>
      <c r="G160" s="70">
        <v>3</v>
      </c>
      <c r="H160" s="70">
        <v>7</v>
      </c>
      <c r="I160" s="70">
        <v>1</v>
      </c>
      <c r="J160" s="40">
        <v>0</v>
      </c>
      <c r="K160" s="40">
        <v>5</v>
      </c>
      <c r="L160" s="40">
        <v>0</v>
      </c>
      <c r="M160" s="40"/>
      <c r="N160" s="40"/>
      <c r="O160" s="97">
        <f t="shared" si="11"/>
        <v>17</v>
      </c>
      <c r="P160" s="10"/>
      <c r="Q160" s="60" t="s">
        <v>454</v>
      </c>
      <c r="R160" s="61" t="s">
        <v>454</v>
      </c>
      <c r="S160" s="62" t="s">
        <v>454</v>
      </c>
    </row>
    <row r="161" spans="1:19" ht="15" customHeight="1" x14ac:dyDescent="0.2">
      <c r="A161" s="118" t="s">
        <v>462</v>
      </c>
      <c r="B161" s="119" t="s">
        <v>463</v>
      </c>
      <c r="C161" s="96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40">
        <v>0</v>
      </c>
      <c r="K161" s="40">
        <v>0</v>
      </c>
      <c r="L161" s="40">
        <v>0</v>
      </c>
      <c r="M161" s="40"/>
      <c r="N161" s="40"/>
      <c r="O161" s="97">
        <f t="shared" si="11"/>
        <v>0</v>
      </c>
      <c r="P161" s="10"/>
      <c r="Q161" s="60" t="s">
        <v>462</v>
      </c>
      <c r="R161" s="61" t="s">
        <v>462</v>
      </c>
      <c r="S161" s="62" t="s">
        <v>462</v>
      </c>
    </row>
    <row r="162" spans="1:19" ht="15" customHeight="1" x14ac:dyDescent="0.2">
      <c r="A162" s="94" t="s">
        <v>464</v>
      </c>
      <c r="B162" s="95" t="s">
        <v>465</v>
      </c>
      <c r="C162" s="96">
        <v>3</v>
      </c>
      <c r="D162" s="70">
        <v>2</v>
      </c>
      <c r="E162" s="70">
        <v>3</v>
      </c>
      <c r="F162" s="70">
        <v>1</v>
      </c>
      <c r="G162" s="70">
        <v>2</v>
      </c>
      <c r="H162" s="70">
        <v>7</v>
      </c>
      <c r="I162" s="70">
        <v>1</v>
      </c>
      <c r="J162" s="40">
        <v>3</v>
      </c>
      <c r="K162" s="40">
        <v>3</v>
      </c>
      <c r="L162" s="40">
        <v>2</v>
      </c>
      <c r="M162" s="40"/>
      <c r="N162" s="40"/>
      <c r="O162" s="97">
        <f t="shared" si="11"/>
        <v>27</v>
      </c>
      <c r="P162" s="10"/>
      <c r="Q162" s="60" t="s">
        <v>464</v>
      </c>
      <c r="R162" s="61" t="s">
        <v>464</v>
      </c>
      <c r="S162" s="62" t="s">
        <v>464</v>
      </c>
    </row>
    <row r="163" spans="1:19" ht="15" customHeight="1" x14ac:dyDescent="0.2">
      <c r="A163" s="118" t="s">
        <v>471</v>
      </c>
      <c r="B163" s="119" t="s">
        <v>474</v>
      </c>
      <c r="C163" s="96">
        <v>0</v>
      </c>
      <c r="D163" s="70">
        <v>0</v>
      </c>
      <c r="E163" s="70">
        <v>5</v>
      </c>
      <c r="F163" s="70">
        <v>1</v>
      </c>
      <c r="G163" s="70">
        <v>2</v>
      </c>
      <c r="H163" s="70">
        <v>1</v>
      </c>
      <c r="I163" s="70">
        <v>1</v>
      </c>
      <c r="J163" s="40">
        <v>0</v>
      </c>
      <c r="K163" s="40">
        <v>1</v>
      </c>
      <c r="L163" s="40">
        <v>5</v>
      </c>
      <c r="M163" s="40"/>
      <c r="N163" s="40"/>
      <c r="O163" s="97">
        <f t="shared" si="11"/>
        <v>16</v>
      </c>
      <c r="P163" s="10"/>
      <c r="Q163" s="60" t="s">
        <v>472</v>
      </c>
      <c r="R163" s="61" t="s">
        <v>473</v>
      </c>
      <c r="S163" s="62" t="s">
        <v>471</v>
      </c>
    </row>
    <row r="164" spans="1:19" ht="15" customHeight="1" x14ac:dyDescent="0.2">
      <c r="A164" s="94" t="s">
        <v>494</v>
      </c>
      <c r="B164" s="95" t="s">
        <v>496</v>
      </c>
      <c r="C164" s="96">
        <v>0</v>
      </c>
      <c r="D164" s="70">
        <v>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40">
        <v>0</v>
      </c>
      <c r="K164" s="40">
        <v>0</v>
      </c>
      <c r="L164" s="40">
        <v>0</v>
      </c>
      <c r="M164" s="40"/>
      <c r="N164" s="40"/>
      <c r="O164" s="97">
        <f t="shared" si="11"/>
        <v>0</v>
      </c>
      <c r="P164" s="10"/>
      <c r="Q164" s="60" t="s">
        <v>494</v>
      </c>
      <c r="R164" s="61" t="s">
        <v>495</v>
      </c>
      <c r="S164" s="62" t="s">
        <v>494</v>
      </c>
    </row>
    <row r="165" spans="1:19" ht="15" customHeight="1" x14ac:dyDescent="0.2">
      <c r="A165" s="118" t="s">
        <v>787</v>
      </c>
      <c r="B165" s="119" t="s">
        <v>510</v>
      </c>
      <c r="C165" s="96">
        <v>0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40">
        <v>0</v>
      </c>
      <c r="K165" s="40">
        <v>0</v>
      </c>
      <c r="L165" s="40">
        <v>1</v>
      </c>
      <c r="M165" s="40"/>
      <c r="N165" s="40"/>
      <c r="O165" s="97">
        <f t="shared" si="11"/>
        <v>1</v>
      </c>
      <c r="P165" s="10"/>
      <c r="Q165" s="60" t="s">
        <v>507</v>
      </c>
      <c r="R165" s="61" t="s">
        <v>508</v>
      </c>
      <c r="S165" s="62" t="s">
        <v>509</v>
      </c>
    </row>
    <row r="166" spans="1:19" ht="15" customHeight="1" x14ac:dyDescent="0.2">
      <c r="A166" s="118" t="s">
        <v>518</v>
      </c>
      <c r="B166" s="119" t="s">
        <v>521</v>
      </c>
      <c r="C166" s="96">
        <v>0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40">
        <v>0</v>
      </c>
      <c r="K166" s="40">
        <v>0</v>
      </c>
      <c r="L166" s="40">
        <v>0</v>
      </c>
      <c r="M166" s="40"/>
      <c r="N166" s="40"/>
      <c r="O166" s="97">
        <f t="shared" si="11"/>
        <v>0</v>
      </c>
      <c r="P166" s="10"/>
      <c r="Q166" s="60" t="s">
        <v>519</v>
      </c>
      <c r="R166" s="61" t="s">
        <v>520</v>
      </c>
      <c r="S166" s="62" t="s">
        <v>519</v>
      </c>
    </row>
    <row r="167" spans="1:19" ht="15" customHeight="1" x14ac:dyDescent="0.2">
      <c r="A167" s="94" t="s">
        <v>362</v>
      </c>
      <c r="B167" s="95" t="s">
        <v>363</v>
      </c>
      <c r="C167" s="96">
        <v>2</v>
      </c>
      <c r="D167" s="70">
        <v>0</v>
      </c>
      <c r="E167" s="70">
        <v>1</v>
      </c>
      <c r="F167" s="70">
        <v>0</v>
      </c>
      <c r="G167" s="70">
        <v>1</v>
      </c>
      <c r="H167" s="70">
        <v>3</v>
      </c>
      <c r="I167" s="70">
        <v>0</v>
      </c>
      <c r="J167" s="40">
        <v>0</v>
      </c>
      <c r="K167" s="40">
        <v>0</v>
      </c>
      <c r="L167" s="40">
        <v>0</v>
      </c>
      <c r="M167" s="40"/>
      <c r="N167" s="40"/>
      <c r="O167" s="97">
        <f t="shared" si="11"/>
        <v>7</v>
      </c>
      <c r="P167" s="10"/>
      <c r="Q167" s="60" t="s">
        <v>362</v>
      </c>
      <c r="R167" s="61" t="s">
        <v>362</v>
      </c>
      <c r="S167" s="62" t="s">
        <v>362</v>
      </c>
    </row>
    <row r="168" spans="1:19" ht="15" customHeight="1" x14ac:dyDescent="0.2">
      <c r="A168" s="118" t="s">
        <v>788</v>
      </c>
      <c r="B168" s="119" t="s">
        <v>570</v>
      </c>
      <c r="C168" s="96">
        <v>1</v>
      </c>
      <c r="D168" s="70">
        <v>0</v>
      </c>
      <c r="E168" s="70">
        <v>4</v>
      </c>
      <c r="F168" s="70">
        <v>2</v>
      </c>
      <c r="G168" s="70">
        <v>0</v>
      </c>
      <c r="H168" s="70">
        <v>4</v>
      </c>
      <c r="I168" s="70">
        <v>0</v>
      </c>
      <c r="J168" s="40">
        <v>1</v>
      </c>
      <c r="K168" s="40">
        <v>2</v>
      </c>
      <c r="L168" s="40">
        <v>0</v>
      </c>
      <c r="M168" s="40"/>
      <c r="N168" s="40"/>
      <c r="O168" s="97">
        <f t="shared" si="11"/>
        <v>14</v>
      </c>
      <c r="P168" s="10"/>
      <c r="Q168" s="60" t="s">
        <v>752</v>
      </c>
      <c r="R168" s="61" t="s">
        <v>569</v>
      </c>
      <c r="S168" s="62" t="s">
        <v>753</v>
      </c>
    </row>
    <row r="169" spans="1:19" ht="15" customHeight="1" x14ac:dyDescent="0.2">
      <c r="A169" s="118" t="s">
        <v>608</v>
      </c>
      <c r="B169" s="119" t="s">
        <v>609</v>
      </c>
      <c r="C169" s="96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40">
        <v>0</v>
      </c>
      <c r="K169" s="40">
        <v>0</v>
      </c>
      <c r="L169" s="40">
        <v>0</v>
      </c>
      <c r="M169" s="40"/>
      <c r="N169" s="40"/>
      <c r="O169" s="97">
        <f t="shared" si="11"/>
        <v>0</v>
      </c>
      <c r="P169" s="10"/>
      <c r="Q169" s="60" t="s">
        <v>608</v>
      </c>
      <c r="R169" s="61" t="s">
        <v>608</v>
      </c>
      <c r="S169" s="62" t="s">
        <v>608</v>
      </c>
    </row>
    <row r="170" spans="1:19" ht="15" customHeight="1" x14ac:dyDescent="0.2">
      <c r="A170" s="94" t="s">
        <v>581</v>
      </c>
      <c r="B170" s="95" t="s">
        <v>584</v>
      </c>
      <c r="C170" s="96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40">
        <v>0</v>
      </c>
      <c r="K170" s="40">
        <v>0</v>
      </c>
      <c r="L170" s="40">
        <v>0</v>
      </c>
      <c r="M170" s="40"/>
      <c r="N170" s="40"/>
      <c r="O170" s="97">
        <f t="shared" si="11"/>
        <v>0</v>
      </c>
      <c r="P170" s="10"/>
      <c r="Q170" s="60" t="s">
        <v>704</v>
      </c>
      <c r="R170" s="61" t="s">
        <v>582</v>
      </c>
      <c r="S170" s="62" t="s">
        <v>583</v>
      </c>
    </row>
    <row r="171" spans="1:19" ht="15" customHeight="1" x14ac:dyDescent="0.2">
      <c r="A171" s="94" t="s">
        <v>578</v>
      </c>
      <c r="B171" s="95" t="s">
        <v>580</v>
      </c>
      <c r="C171" s="96">
        <v>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40">
        <v>0</v>
      </c>
      <c r="K171" s="40">
        <v>1</v>
      </c>
      <c r="L171" s="40">
        <v>0</v>
      </c>
      <c r="M171" s="40"/>
      <c r="N171" s="40"/>
      <c r="O171" s="97">
        <f t="shared" si="11"/>
        <v>1</v>
      </c>
      <c r="P171" s="10"/>
      <c r="Q171" s="60" t="s">
        <v>579</v>
      </c>
      <c r="R171" s="61" t="s">
        <v>579</v>
      </c>
      <c r="S171" s="62" t="s">
        <v>579</v>
      </c>
    </row>
    <row r="172" spans="1:19" ht="15" customHeight="1" x14ac:dyDescent="0.2">
      <c r="A172" s="94" t="s">
        <v>789</v>
      </c>
      <c r="B172" s="95" t="s">
        <v>586</v>
      </c>
      <c r="C172" s="96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40">
        <v>0</v>
      </c>
      <c r="K172" s="40">
        <v>0</v>
      </c>
      <c r="L172" s="40">
        <v>0</v>
      </c>
      <c r="M172" s="40"/>
      <c r="N172" s="40"/>
      <c r="O172" s="97">
        <f t="shared" si="11"/>
        <v>0</v>
      </c>
      <c r="P172" s="10"/>
      <c r="Q172" s="60" t="s">
        <v>585</v>
      </c>
      <c r="R172" s="61" t="s">
        <v>585</v>
      </c>
      <c r="S172" s="62" t="s">
        <v>585</v>
      </c>
    </row>
    <row r="173" spans="1:19" ht="15" customHeight="1" x14ac:dyDescent="0.2">
      <c r="A173" s="118" t="s">
        <v>790</v>
      </c>
      <c r="B173" s="119" t="s">
        <v>16</v>
      </c>
      <c r="C173" s="96">
        <v>0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40">
        <v>0</v>
      </c>
      <c r="K173" s="40">
        <v>0</v>
      </c>
      <c r="L173" s="40">
        <v>0</v>
      </c>
      <c r="M173" s="40"/>
      <c r="N173" s="40"/>
      <c r="O173" s="97">
        <f t="shared" si="11"/>
        <v>0</v>
      </c>
      <c r="P173" s="10"/>
      <c r="Q173" s="60" t="s">
        <v>13</v>
      </c>
      <c r="R173" s="61" t="s">
        <v>14</v>
      </c>
      <c r="S173" s="62" t="s">
        <v>15</v>
      </c>
    </row>
    <row r="174" spans="1:19" ht="15" customHeight="1" x14ac:dyDescent="0.2">
      <c r="A174" s="94" t="s">
        <v>621</v>
      </c>
      <c r="B174" s="95" t="s">
        <v>625</v>
      </c>
      <c r="C174" s="96">
        <v>0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40">
        <v>0</v>
      </c>
      <c r="K174" s="40">
        <v>0</v>
      </c>
      <c r="L174" s="40">
        <v>0</v>
      </c>
      <c r="M174" s="40"/>
      <c r="N174" s="40"/>
      <c r="O174" s="97">
        <f t="shared" si="11"/>
        <v>0</v>
      </c>
      <c r="P174" s="10"/>
      <c r="Q174" s="60" t="s">
        <v>622</v>
      </c>
      <c r="R174" s="61" t="s">
        <v>623</v>
      </c>
      <c r="S174" s="62" t="s">
        <v>624</v>
      </c>
    </row>
    <row r="175" spans="1:19" ht="15" customHeight="1" x14ac:dyDescent="0.2">
      <c r="A175" s="118" t="s">
        <v>634</v>
      </c>
      <c r="B175" s="119" t="s">
        <v>635</v>
      </c>
      <c r="C175" s="96">
        <v>0</v>
      </c>
      <c r="D175" s="70">
        <v>0</v>
      </c>
      <c r="E175" s="70">
        <v>0</v>
      </c>
      <c r="F175" s="70">
        <v>1</v>
      </c>
      <c r="G175" s="70">
        <v>0</v>
      </c>
      <c r="H175" s="70">
        <v>0</v>
      </c>
      <c r="I175" s="70">
        <v>0</v>
      </c>
      <c r="J175" s="40">
        <v>0</v>
      </c>
      <c r="K175" s="40">
        <v>0</v>
      </c>
      <c r="L175" s="40">
        <v>1</v>
      </c>
      <c r="M175" s="40"/>
      <c r="N175" s="40"/>
      <c r="O175" s="97">
        <f t="shared" si="11"/>
        <v>2</v>
      </c>
      <c r="P175" s="10"/>
      <c r="Q175" s="60" t="s">
        <v>634</v>
      </c>
      <c r="R175" s="61" t="s">
        <v>634</v>
      </c>
      <c r="S175" s="62" t="s">
        <v>634</v>
      </c>
    </row>
    <row r="176" spans="1:19" ht="15" customHeight="1" x14ac:dyDescent="0.2">
      <c r="A176" s="118" t="s">
        <v>754</v>
      </c>
      <c r="B176" s="95" t="s">
        <v>493</v>
      </c>
      <c r="C176" s="96">
        <v>1</v>
      </c>
      <c r="D176" s="70">
        <v>1</v>
      </c>
      <c r="E176" s="70">
        <v>0</v>
      </c>
      <c r="F176" s="70">
        <v>1</v>
      </c>
      <c r="G176" s="70">
        <v>0</v>
      </c>
      <c r="H176" s="70">
        <v>0</v>
      </c>
      <c r="I176" s="70">
        <v>0</v>
      </c>
      <c r="J176" s="40">
        <v>1</v>
      </c>
      <c r="K176" s="40">
        <v>0</v>
      </c>
      <c r="L176" s="40">
        <v>0</v>
      </c>
      <c r="M176" s="40"/>
      <c r="N176" s="40"/>
      <c r="O176" s="97">
        <f t="shared" si="11"/>
        <v>4</v>
      </c>
      <c r="P176" s="10"/>
      <c r="Q176" s="60" t="s">
        <v>491</v>
      </c>
      <c r="R176" s="61" t="s">
        <v>492</v>
      </c>
      <c r="S176" s="62" t="s">
        <v>754</v>
      </c>
    </row>
    <row r="177" spans="1:19" ht="15" customHeight="1" thickBot="1" x14ac:dyDescent="0.25">
      <c r="A177" s="122" t="s">
        <v>791</v>
      </c>
      <c r="B177" s="123" t="s">
        <v>653</v>
      </c>
      <c r="C177" s="100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2">
        <v>0</v>
      </c>
      <c r="K177" s="102">
        <v>0</v>
      </c>
      <c r="L177" s="102">
        <v>0</v>
      </c>
      <c r="M177" s="102"/>
      <c r="N177" s="102"/>
      <c r="O177" s="103">
        <f t="shared" si="11"/>
        <v>0</v>
      </c>
      <c r="P177" s="10"/>
      <c r="Q177" s="60" t="s">
        <v>651</v>
      </c>
      <c r="R177" s="61" t="s">
        <v>651</v>
      </c>
      <c r="S177" s="62" t="s">
        <v>652</v>
      </c>
    </row>
    <row r="178" spans="1:19" ht="15" customHeight="1" thickBot="1" x14ac:dyDescent="0.25">
      <c r="A178" s="84" t="s">
        <v>687</v>
      </c>
      <c r="B178" s="85" t="s">
        <v>677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10"/>
      <c r="Q178" s="60"/>
      <c r="R178" s="61"/>
      <c r="S178" s="62"/>
    </row>
    <row r="179" spans="1:19" ht="15" customHeight="1" x14ac:dyDescent="0.2">
      <c r="A179" s="116" t="s">
        <v>32</v>
      </c>
      <c r="B179" s="117" t="s">
        <v>36</v>
      </c>
      <c r="C179" s="90">
        <v>0</v>
      </c>
      <c r="D179" s="91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2">
        <v>0</v>
      </c>
      <c r="K179" s="92">
        <v>0</v>
      </c>
      <c r="L179" s="92">
        <v>1</v>
      </c>
      <c r="M179" s="92"/>
      <c r="N179" s="92"/>
      <c r="O179" s="93">
        <f t="shared" si="11"/>
        <v>1</v>
      </c>
      <c r="P179" s="10"/>
      <c r="Q179" s="60" t="s">
        <v>33</v>
      </c>
      <c r="R179" s="61" t="s">
        <v>34</v>
      </c>
      <c r="S179" s="62" t="s">
        <v>35</v>
      </c>
    </row>
    <row r="180" spans="1:19" ht="15" customHeight="1" x14ac:dyDescent="0.2">
      <c r="A180" s="118" t="s">
        <v>792</v>
      </c>
      <c r="B180" s="119" t="s">
        <v>133</v>
      </c>
      <c r="C180" s="96">
        <v>0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40">
        <v>0</v>
      </c>
      <c r="K180" s="40">
        <v>0</v>
      </c>
      <c r="L180" s="40">
        <v>0</v>
      </c>
      <c r="M180" s="40"/>
      <c r="N180" s="40"/>
      <c r="O180" s="97">
        <f t="shared" si="11"/>
        <v>0</v>
      </c>
      <c r="P180" s="10"/>
      <c r="Q180" s="60" t="s">
        <v>755</v>
      </c>
      <c r="R180" s="61" t="s">
        <v>131</v>
      </c>
      <c r="S180" s="62" t="s">
        <v>132</v>
      </c>
    </row>
    <row r="181" spans="1:19" ht="15" customHeight="1" x14ac:dyDescent="0.2">
      <c r="A181" s="94" t="s">
        <v>793</v>
      </c>
      <c r="B181" s="95" t="s">
        <v>218</v>
      </c>
      <c r="C181" s="96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40">
        <v>0</v>
      </c>
      <c r="K181" s="40">
        <v>0</v>
      </c>
      <c r="L181" s="40">
        <v>0</v>
      </c>
      <c r="M181" s="40"/>
      <c r="N181" s="40"/>
      <c r="O181" s="97">
        <f t="shared" si="11"/>
        <v>0</v>
      </c>
      <c r="P181" s="10"/>
      <c r="Q181" s="60" t="s">
        <v>216</v>
      </c>
      <c r="R181" s="61" t="s">
        <v>217</v>
      </c>
      <c r="S181" s="62" t="s">
        <v>216</v>
      </c>
    </row>
    <row r="182" spans="1:19" ht="15" customHeight="1" x14ac:dyDescent="0.2">
      <c r="A182" s="94" t="s">
        <v>334</v>
      </c>
      <c r="B182" s="95" t="s">
        <v>335</v>
      </c>
      <c r="C182" s="96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40">
        <v>0</v>
      </c>
      <c r="K182" s="40">
        <v>0</v>
      </c>
      <c r="L182" s="40">
        <v>0</v>
      </c>
      <c r="M182" s="40"/>
      <c r="N182" s="40"/>
      <c r="O182" s="97">
        <f t="shared" si="11"/>
        <v>0</v>
      </c>
      <c r="P182" s="10"/>
      <c r="Q182" s="60" t="s">
        <v>334</v>
      </c>
      <c r="R182" s="61" t="s">
        <v>334</v>
      </c>
      <c r="S182" s="62" t="s">
        <v>334</v>
      </c>
    </row>
    <row r="183" spans="1:19" ht="15" customHeight="1" x14ac:dyDescent="0.2">
      <c r="A183" s="94" t="s">
        <v>794</v>
      </c>
      <c r="B183" s="95" t="s">
        <v>398</v>
      </c>
      <c r="C183" s="96">
        <v>0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40">
        <v>0</v>
      </c>
      <c r="K183" s="40">
        <v>0</v>
      </c>
      <c r="L183" s="40">
        <v>0</v>
      </c>
      <c r="M183" s="40"/>
      <c r="N183" s="40"/>
      <c r="O183" s="97">
        <f t="shared" si="11"/>
        <v>0</v>
      </c>
      <c r="P183" s="10"/>
      <c r="Q183" s="60" t="s">
        <v>756</v>
      </c>
      <c r="R183" s="61" t="s">
        <v>396</v>
      </c>
      <c r="S183" s="62" t="s">
        <v>397</v>
      </c>
    </row>
    <row r="184" spans="1:19" ht="15" customHeight="1" x14ac:dyDescent="0.2">
      <c r="A184" s="94" t="s">
        <v>795</v>
      </c>
      <c r="B184" s="95" t="s">
        <v>224</v>
      </c>
      <c r="C184" s="96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40">
        <v>0</v>
      </c>
      <c r="K184" s="40">
        <v>0</v>
      </c>
      <c r="L184" s="40">
        <v>0</v>
      </c>
      <c r="M184" s="40"/>
      <c r="N184" s="40"/>
      <c r="O184" s="97">
        <f t="shared" si="11"/>
        <v>0</v>
      </c>
      <c r="P184" s="10"/>
      <c r="Q184" s="60" t="s">
        <v>757</v>
      </c>
      <c r="R184" s="61" t="s">
        <v>223</v>
      </c>
      <c r="S184" s="62" t="s">
        <v>758</v>
      </c>
    </row>
    <row r="185" spans="1:19" ht="15" customHeight="1" x14ac:dyDescent="0.2">
      <c r="A185" s="94" t="s">
        <v>456</v>
      </c>
      <c r="B185" s="95" t="s">
        <v>457</v>
      </c>
      <c r="C185" s="96">
        <v>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40">
        <v>0</v>
      </c>
      <c r="K185" s="40">
        <v>0</v>
      </c>
      <c r="L185" s="40">
        <v>0</v>
      </c>
      <c r="M185" s="40"/>
      <c r="N185" s="40"/>
      <c r="O185" s="97">
        <f t="shared" si="11"/>
        <v>0</v>
      </c>
      <c r="P185" s="10"/>
      <c r="Q185" s="60" t="s">
        <v>456</v>
      </c>
      <c r="R185" s="61" t="s">
        <v>456</v>
      </c>
      <c r="S185" s="62" t="s">
        <v>456</v>
      </c>
    </row>
    <row r="186" spans="1:19" ht="15" customHeight="1" x14ac:dyDescent="0.2">
      <c r="A186" s="118" t="s">
        <v>796</v>
      </c>
      <c r="B186" s="119" t="s">
        <v>461</v>
      </c>
      <c r="C186" s="96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40">
        <v>0</v>
      </c>
      <c r="K186" s="40">
        <v>0</v>
      </c>
      <c r="L186" s="40">
        <v>0</v>
      </c>
      <c r="M186" s="40"/>
      <c r="N186" s="40"/>
      <c r="O186" s="97">
        <f t="shared" si="11"/>
        <v>0</v>
      </c>
      <c r="P186" s="10"/>
      <c r="Q186" s="60" t="s">
        <v>458</v>
      </c>
      <c r="R186" s="61" t="s">
        <v>459</v>
      </c>
      <c r="S186" s="62" t="s">
        <v>460</v>
      </c>
    </row>
    <row r="187" spans="1:19" ht="15" customHeight="1" x14ac:dyDescent="0.2">
      <c r="A187" s="94" t="s">
        <v>475</v>
      </c>
      <c r="B187" s="95" t="s">
        <v>477</v>
      </c>
      <c r="C187" s="96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40">
        <v>0</v>
      </c>
      <c r="K187" s="40">
        <v>0</v>
      </c>
      <c r="L187" s="40">
        <v>0</v>
      </c>
      <c r="M187" s="40"/>
      <c r="N187" s="40"/>
      <c r="O187" s="97">
        <f t="shared" si="11"/>
        <v>0</v>
      </c>
      <c r="P187" s="10"/>
      <c r="Q187" s="60" t="s">
        <v>476</v>
      </c>
      <c r="R187" s="61" t="s">
        <v>476</v>
      </c>
      <c r="S187" s="62" t="s">
        <v>476</v>
      </c>
    </row>
    <row r="188" spans="1:19" ht="15" customHeight="1" x14ac:dyDescent="0.2">
      <c r="A188" s="94" t="s">
        <v>797</v>
      </c>
      <c r="B188" s="95" t="s">
        <v>480</v>
      </c>
      <c r="C188" s="96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40">
        <v>0</v>
      </c>
      <c r="K188" s="40">
        <v>2</v>
      </c>
      <c r="L188" s="40">
        <v>0</v>
      </c>
      <c r="M188" s="40"/>
      <c r="N188" s="40"/>
      <c r="O188" s="97">
        <f t="shared" si="11"/>
        <v>2</v>
      </c>
      <c r="P188" s="10"/>
      <c r="Q188" s="60" t="s">
        <v>759</v>
      </c>
      <c r="R188" s="61" t="s">
        <v>478</v>
      </c>
      <c r="S188" s="62" t="s">
        <v>479</v>
      </c>
    </row>
    <row r="189" spans="1:19" ht="15" customHeight="1" x14ac:dyDescent="0.2">
      <c r="A189" s="118" t="s">
        <v>638</v>
      </c>
      <c r="B189" s="119" t="s">
        <v>639</v>
      </c>
      <c r="C189" s="96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40">
        <v>0</v>
      </c>
      <c r="K189" s="40">
        <v>0</v>
      </c>
      <c r="L189" s="40">
        <v>0</v>
      </c>
      <c r="M189" s="40"/>
      <c r="N189" s="40"/>
      <c r="O189" s="97">
        <f t="shared" si="11"/>
        <v>0</v>
      </c>
      <c r="P189" s="10"/>
      <c r="Q189" s="60" t="s">
        <v>638</v>
      </c>
      <c r="R189" s="61" t="s">
        <v>638</v>
      </c>
      <c r="S189" s="62" t="s">
        <v>638</v>
      </c>
    </row>
    <row r="190" spans="1:19" ht="15" customHeight="1" x14ac:dyDescent="0.2">
      <c r="A190" s="118" t="s">
        <v>798</v>
      </c>
      <c r="B190" s="119" t="s">
        <v>525</v>
      </c>
      <c r="C190" s="96">
        <v>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40">
        <v>0</v>
      </c>
      <c r="K190" s="40">
        <v>0</v>
      </c>
      <c r="L190" s="40">
        <v>0</v>
      </c>
      <c r="M190" s="40"/>
      <c r="N190" s="40"/>
      <c r="O190" s="97">
        <f t="shared" si="11"/>
        <v>0</v>
      </c>
      <c r="P190" s="10"/>
      <c r="Q190" s="60" t="s">
        <v>522</v>
      </c>
      <c r="R190" s="61" t="s">
        <v>523</v>
      </c>
      <c r="S190" s="62" t="s">
        <v>524</v>
      </c>
    </row>
    <row r="191" spans="1:19" ht="15" customHeight="1" x14ac:dyDescent="0.2">
      <c r="A191" s="94" t="s">
        <v>590</v>
      </c>
      <c r="B191" s="95" t="s">
        <v>591</v>
      </c>
      <c r="C191" s="96">
        <v>0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40">
        <v>0</v>
      </c>
      <c r="K191" s="40">
        <v>0</v>
      </c>
      <c r="L191" s="40">
        <v>0</v>
      </c>
      <c r="M191" s="40"/>
      <c r="N191" s="40"/>
      <c r="O191" s="97">
        <f t="shared" si="11"/>
        <v>0</v>
      </c>
      <c r="P191" s="10"/>
      <c r="Q191" s="60" t="s">
        <v>590</v>
      </c>
      <c r="R191" s="61" t="s">
        <v>590</v>
      </c>
      <c r="S191" s="62" t="s">
        <v>590</v>
      </c>
    </row>
    <row r="192" spans="1:19" ht="15" customHeight="1" x14ac:dyDescent="0.2">
      <c r="A192" s="94" t="s">
        <v>606</v>
      </c>
      <c r="B192" s="95" t="s">
        <v>607</v>
      </c>
      <c r="C192" s="96">
        <v>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40">
        <v>0</v>
      </c>
      <c r="K192" s="40">
        <v>0</v>
      </c>
      <c r="L192" s="40">
        <v>0</v>
      </c>
      <c r="M192" s="40"/>
      <c r="N192" s="40"/>
      <c r="O192" s="97">
        <f t="shared" si="11"/>
        <v>0</v>
      </c>
      <c r="P192" s="10"/>
      <c r="Q192" s="60" t="s">
        <v>606</v>
      </c>
      <c r="R192" s="61" t="s">
        <v>606</v>
      </c>
      <c r="S192" s="62" t="s">
        <v>606</v>
      </c>
    </row>
    <row r="193" spans="1:19" ht="15" customHeight="1" thickBot="1" x14ac:dyDescent="0.25">
      <c r="A193" s="122" t="s">
        <v>636</v>
      </c>
      <c r="B193" s="123" t="s">
        <v>637</v>
      </c>
      <c r="C193" s="100"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2">
        <v>0</v>
      </c>
      <c r="K193" s="102">
        <v>0</v>
      </c>
      <c r="L193" s="102">
        <v>0</v>
      </c>
      <c r="M193" s="102"/>
      <c r="N193" s="102"/>
      <c r="O193" s="103">
        <f t="shared" si="11"/>
        <v>0</v>
      </c>
      <c r="P193" s="10"/>
      <c r="Q193" s="60" t="s">
        <v>636</v>
      </c>
      <c r="R193" s="61" t="s">
        <v>636</v>
      </c>
      <c r="S193" s="62" t="s">
        <v>636</v>
      </c>
    </row>
    <row r="194" spans="1:19" ht="15" customHeight="1" thickBot="1" x14ac:dyDescent="0.25">
      <c r="A194" s="84"/>
      <c r="B194" s="12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7"/>
      <c r="P194" s="10"/>
      <c r="Q194" s="60"/>
      <c r="R194" s="61"/>
      <c r="S194" s="62"/>
    </row>
    <row r="195" spans="1:19" ht="15" customHeight="1" thickBot="1" x14ac:dyDescent="0.25">
      <c r="A195" s="127" t="s">
        <v>799</v>
      </c>
      <c r="B195" s="128" t="s">
        <v>644</v>
      </c>
      <c r="C195" s="106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8">
        <v>0</v>
      </c>
      <c r="K195" s="108">
        <v>0</v>
      </c>
      <c r="L195" s="108">
        <v>0</v>
      </c>
      <c r="M195" s="108"/>
      <c r="N195" s="108"/>
      <c r="O195" s="109">
        <f t="shared" si="11"/>
        <v>0</v>
      </c>
      <c r="P195" s="10"/>
      <c r="Q195" s="60" t="s">
        <v>760</v>
      </c>
      <c r="R195" s="61" t="s">
        <v>643</v>
      </c>
      <c r="S195" s="62" t="s">
        <v>761</v>
      </c>
    </row>
    <row r="196" spans="1:19" ht="15" customHeight="1" thickBot="1" x14ac:dyDescent="0.25">
      <c r="A196" s="84"/>
      <c r="B196" s="12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7"/>
      <c r="P196" s="10"/>
      <c r="Q196" s="60"/>
      <c r="R196" s="61"/>
      <c r="S196" s="62"/>
    </row>
    <row r="197" spans="1:19" ht="15" customHeight="1" x14ac:dyDescent="0.2">
      <c r="A197" s="110" t="s">
        <v>800</v>
      </c>
      <c r="B197" s="111" t="s">
        <v>642</v>
      </c>
      <c r="C197" s="90">
        <v>0</v>
      </c>
      <c r="D197" s="91">
        <v>0</v>
      </c>
      <c r="E197" s="91">
        <v>0</v>
      </c>
      <c r="F197" s="91">
        <v>0</v>
      </c>
      <c r="G197" s="91">
        <v>2</v>
      </c>
      <c r="H197" s="91">
        <v>1</v>
      </c>
      <c r="I197" s="91">
        <v>0</v>
      </c>
      <c r="J197" s="92">
        <v>0</v>
      </c>
      <c r="K197" s="92">
        <v>0</v>
      </c>
      <c r="L197" s="92">
        <v>5</v>
      </c>
      <c r="M197" s="92"/>
      <c r="N197" s="92"/>
      <c r="O197" s="93">
        <f t="shared" si="11"/>
        <v>8</v>
      </c>
      <c r="P197" s="10"/>
      <c r="Q197" s="60" t="s">
        <v>703</v>
      </c>
      <c r="R197" s="61" t="s">
        <v>640</v>
      </c>
      <c r="S197" s="62" t="s">
        <v>641</v>
      </c>
    </row>
    <row r="198" spans="1:19" ht="15" customHeight="1" thickBot="1" x14ac:dyDescent="0.25">
      <c r="A198" s="129" t="s">
        <v>647</v>
      </c>
      <c r="B198" s="130" t="s">
        <v>801</v>
      </c>
      <c r="C198" s="131">
        <v>0</v>
      </c>
      <c r="D198" s="132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1</v>
      </c>
      <c r="J198" s="133">
        <v>2</v>
      </c>
      <c r="K198" s="133">
        <v>0</v>
      </c>
      <c r="L198" s="133">
        <v>1</v>
      </c>
      <c r="M198" s="133"/>
      <c r="N198" s="133"/>
      <c r="O198" s="134">
        <f t="shared" si="11"/>
        <v>4</v>
      </c>
      <c r="P198" s="10"/>
      <c r="Q198" s="67" t="s">
        <v>648</v>
      </c>
      <c r="R198" s="68" t="s">
        <v>649</v>
      </c>
      <c r="S198" s="69" t="s">
        <v>650</v>
      </c>
    </row>
    <row r="199" spans="1:19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0"/>
      <c r="Q199" s="159"/>
      <c r="S199" s="160"/>
    </row>
    <row r="200" spans="1:19" ht="13.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  <c r="Q200" s="161"/>
      <c r="S200" s="160"/>
    </row>
    <row r="201" spans="1:19" ht="19.5" customHeight="1" thickBot="1" x14ac:dyDescent="0.25">
      <c r="A201" s="195" t="s">
        <v>678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Q201" s="161"/>
      <c r="S201" s="160"/>
    </row>
    <row r="202" spans="1:19" ht="12.75" customHeight="1" x14ac:dyDescent="0.2">
      <c r="A202" s="217" t="s">
        <v>690</v>
      </c>
      <c r="B202" s="219" t="s">
        <v>710</v>
      </c>
      <c r="C202" s="217" t="s">
        <v>802</v>
      </c>
      <c r="D202" s="217" t="s">
        <v>803</v>
      </c>
      <c r="E202" s="217" t="s">
        <v>804</v>
      </c>
      <c r="F202" s="217" t="s">
        <v>805</v>
      </c>
      <c r="G202" s="217" t="s">
        <v>806</v>
      </c>
      <c r="H202" s="217" t="s">
        <v>807</v>
      </c>
      <c r="I202" s="217" t="s">
        <v>808</v>
      </c>
      <c r="J202" s="217" t="s">
        <v>809</v>
      </c>
      <c r="K202" s="217" t="s">
        <v>810</v>
      </c>
      <c r="L202" s="217" t="s">
        <v>811</v>
      </c>
      <c r="M202" s="219" t="s">
        <v>812</v>
      </c>
      <c r="N202" s="219" t="s">
        <v>813</v>
      </c>
      <c r="O202" s="219">
        <v>2022</v>
      </c>
      <c r="Q202" s="207" t="s">
        <v>691</v>
      </c>
      <c r="R202" s="209" t="s">
        <v>0</v>
      </c>
      <c r="S202" s="211" t="s">
        <v>692</v>
      </c>
    </row>
    <row r="203" spans="1:19" ht="13.5" thickBot="1" x14ac:dyDescent="0.25">
      <c r="A203" s="218"/>
      <c r="B203" s="220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20"/>
      <c r="N203" s="220"/>
      <c r="O203" s="220"/>
      <c r="Q203" s="208"/>
      <c r="R203" s="210"/>
      <c r="S203" s="212"/>
    </row>
    <row r="204" spans="1:19" ht="15" customHeight="1" thickBot="1" x14ac:dyDescent="0.25">
      <c r="A204" s="135" t="s">
        <v>693</v>
      </c>
      <c r="B204" s="77" t="s">
        <v>665</v>
      </c>
      <c r="C204" s="136">
        <f>SUM(C205:C231)</f>
        <v>1</v>
      </c>
      <c r="D204" s="137">
        <f t="shared" ref="D204:N204" si="12">SUM(D205:D231)</f>
        <v>0</v>
      </c>
      <c r="E204" s="136">
        <f t="shared" si="12"/>
        <v>0</v>
      </c>
      <c r="F204" s="137">
        <f t="shared" si="12"/>
        <v>0</v>
      </c>
      <c r="G204" s="136">
        <f t="shared" si="12"/>
        <v>0</v>
      </c>
      <c r="H204" s="137">
        <f t="shared" si="12"/>
        <v>0</v>
      </c>
      <c r="I204" s="136">
        <f t="shared" si="12"/>
        <v>0</v>
      </c>
      <c r="J204" s="137">
        <f t="shared" si="12"/>
        <v>0</v>
      </c>
      <c r="K204" s="136">
        <f t="shared" si="12"/>
        <v>0</v>
      </c>
      <c r="L204" s="137">
        <f t="shared" si="12"/>
        <v>2</v>
      </c>
      <c r="M204" s="136">
        <f t="shared" si="12"/>
        <v>0</v>
      </c>
      <c r="N204" s="137">
        <f t="shared" si="12"/>
        <v>0</v>
      </c>
      <c r="O204" s="138">
        <f>SUM(C204:N204)</f>
        <v>3</v>
      </c>
      <c r="P204" s="9"/>
      <c r="Q204" s="45"/>
      <c r="R204" s="36"/>
      <c r="S204" s="46"/>
    </row>
    <row r="205" spans="1:19" ht="15" customHeight="1" x14ac:dyDescent="0.2">
      <c r="A205" s="151" t="s">
        <v>49</v>
      </c>
      <c r="B205" s="139" t="s">
        <v>53</v>
      </c>
      <c r="C205" s="152">
        <v>0</v>
      </c>
      <c r="D205" s="153">
        <v>0</v>
      </c>
      <c r="E205" s="153">
        <v>0</v>
      </c>
      <c r="F205" s="153">
        <v>0</v>
      </c>
      <c r="G205" s="153">
        <v>0</v>
      </c>
      <c r="H205" s="153">
        <v>0</v>
      </c>
      <c r="I205" s="153">
        <v>0</v>
      </c>
      <c r="J205" s="154">
        <v>0</v>
      </c>
      <c r="K205" s="154">
        <v>0</v>
      </c>
      <c r="L205" s="154">
        <v>0</v>
      </c>
      <c r="M205" s="154"/>
      <c r="N205" s="154"/>
      <c r="O205" s="155">
        <f t="shared" ref="O205:O231" si="13">SUM(C205:N205)</f>
        <v>0</v>
      </c>
      <c r="P205" s="17"/>
      <c r="Q205" s="47" t="s">
        <v>50</v>
      </c>
      <c r="R205" s="48" t="s">
        <v>51</v>
      </c>
      <c r="S205" s="49" t="s">
        <v>52</v>
      </c>
    </row>
    <row r="206" spans="1:19" ht="15" customHeight="1" x14ac:dyDescent="0.2">
      <c r="A206" s="112" t="s">
        <v>62</v>
      </c>
      <c r="B206" s="113" t="s">
        <v>66</v>
      </c>
      <c r="C206" s="96">
        <v>0</v>
      </c>
      <c r="D206" s="70">
        <v>0</v>
      </c>
      <c r="E206" s="70">
        <v>0</v>
      </c>
      <c r="F206" s="70">
        <v>0</v>
      </c>
      <c r="G206" s="70">
        <v>0</v>
      </c>
      <c r="H206" s="70">
        <v>0</v>
      </c>
      <c r="I206" s="70">
        <v>0</v>
      </c>
      <c r="J206" s="40">
        <v>0</v>
      </c>
      <c r="K206" s="40">
        <v>0</v>
      </c>
      <c r="L206" s="40">
        <v>1</v>
      </c>
      <c r="M206" s="40"/>
      <c r="N206" s="40"/>
      <c r="O206" s="97">
        <f t="shared" si="13"/>
        <v>1</v>
      </c>
      <c r="P206" s="10"/>
      <c r="Q206" s="47" t="s">
        <v>63</v>
      </c>
      <c r="R206" s="48" t="s">
        <v>64</v>
      </c>
      <c r="S206" s="49" t="s">
        <v>65</v>
      </c>
    </row>
    <row r="207" spans="1:19" ht="15" customHeight="1" x14ac:dyDescent="0.2">
      <c r="A207" s="112" t="s">
        <v>711</v>
      </c>
      <c r="B207" s="113" t="s">
        <v>157</v>
      </c>
      <c r="C207" s="96">
        <v>0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40">
        <v>0</v>
      </c>
      <c r="K207" s="40">
        <v>0</v>
      </c>
      <c r="L207" s="40">
        <v>0</v>
      </c>
      <c r="M207" s="40"/>
      <c r="N207" s="40"/>
      <c r="O207" s="97">
        <f t="shared" si="13"/>
        <v>0</v>
      </c>
      <c r="P207" s="10"/>
      <c r="Q207" s="47" t="s">
        <v>714</v>
      </c>
      <c r="R207" s="48" t="s">
        <v>156</v>
      </c>
      <c r="S207" s="49" t="s">
        <v>715</v>
      </c>
    </row>
    <row r="208" spans="1:19" ht="15" customHeight="1" x14ac:dyDescent="0.2">
      <c r="A208" s="112" t="s">
        <v>169</v>
      </c>
      <c r="B208" s="113" t="s">
        <v>173</v>
      </c>
      <c r="C208" s="96">
        <v>0</v>
      </c>
      <c r="D208" s="70">
        <v>0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40">
        <v>0</v>
      </c>
      <c r="K208" s="40">
        <v>0</v>
      </c>
      <c r="L208" s="40">
        <v>0</v>
      </c>
      <c r="M208" s="40"/>
      <c r="N208" s="40"/>
      <c r="O208" s="97">
        <f t="shared" si="13"/>
        <v>0</v>
      </c>
      <c r="P208" s="10"/>
      <c r="Q208" s="47" t="s">
        <v>170</v>
      </c>
      <c r="R208" s="48" t="s">
        <v>171</v>
      </c>
      <c r="S208" s="49" t="s">
        <v>172</v>
      </c>
    </row>
    <row r="209" spans="1:19" ht="15" customHeight="1" x14ac:dyDescent="0.2">
      <c r="A209" s="112" t="s">
        <v>158</v>
      </c>
      <c r="B209" s="113" t="s">
        <v>162</v>
      </c>
      <c r="C209" s="96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40">
        <v>0</v>
      </c>
      <c r="K209" s="40">
        <v>0</v>
      </c>
      <c r="L209" s="40">
        <v>0</v>
      </c>
      <c r="M209" s="40"/>
      <c r="N209" s="40"/>
      <c r="O209" s="97">
        <f t="shared" si="13"/>
        <v>0</v>
      </c>
      <c r="P209" s="10"/>
      <c r="Q209" s="47" t="s">
        <v>159</v>
      </c>
      <c r="R209" s="48" t="s">
        <v>160</v>
      </c>
      <c r="S209" s="49" t="s">
        <v>161</v>
      </c>
    </row>
    <row r="210" spans="1:19" ht="15" customHeight="1" x14ac:dyDescent="0.2">
      <c r="A210" s="112" t="s">
        <v>203</v>
      </c>
      <c r="B210" s="113" t="s">
        <v>206</v>
      </c>
      <c r="C210" s="96">
        <v>0</v>
      </c>
      <c r="D210" s="70">
        <v>0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40">
        <v>0</v>
      </c>
      <c r="K210" s="40">
        <v>0</v>
      </c>
      <c r="L210" s="40">
        <v>0</v>
      </c>
      <c r="M210" s="40"/>
      <c r="N210" s="40"/>
      <c r="O210" s="97">
        <f t="shared" si="13"/>
        <v>0</v>
      </c>
      <c r="P210" s="10"/>
      <c r="Q210" s="47" t="s">
        <v>204</v>
      </c>
      <c r="R210" s="48" t="s">
        <v>204</v>
      </c>
      <c r="S210" s="49" t="s">
        <v>205</v>
      </c>
    </row>
    <row r="211" spans="1:19" ht="15" customHeight="1" x14ac:dyDescent="0.2">
      <c r="A211" s="112" t="s">
        <v>285</v>
      </c>
      <c r="B211" s="113" t="s">
        <v>289</v>
      </c>
      <c r="C211" s="96">
        <v>0</v>
      </c>
      <c r="D211" s="70">
        <v>0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40">
        <v>0</v>
      </c>
      <c r="K211" s="40">
        <v>0</v>
      </c>
      <c r="L211" s="40">
        <v>0</v>
      </c>
      <c r="M211" s="40"/>
      <c r="N211" s="40"/>
      <c r="O211" s="97">
        <f t="shared" si="13"/>
        <v>0</v>
      </c>
      <c r="P211" s="10"/>
      <c r="Q211" s="47" t="s">
        <v>286</v>
      </c>
      <c r="R211" s="48" t="s">
        <v>287</v>
      </c>
      <c r="S211" s="49" t="s">
        <v>288</v>
      </c>
    </row>
    <row r="212" spans="1:19" ht="15" customHeight="1" x14ac:dyDescent="0.2">
      <c r="A212" s="112" t="s">
        <v>250</v>
      </c>
      <c r="B212" s="113" t="s">
        <v>254</v>
      </c>
      <c r="C212" s="96">
        <v>0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40">
        <v>0</v>
      </c>
      <c r="K212" s="40">
        <v>0</v>
      </c>
      <c r="L212" s="40">
        <v>0</v>
      </c>
      <c r="M212" s="40"/>
      <c r="N212" s="40"/>
      <c r="O212" s="97">
        <f t="shared" si="13"/>
        <v>0</v>
      </c>
      <c r="P212" s="10"/>
      <c r="Q212" s="47" t="s">
        <v>251</v>
      </c>
      <c r="R212" s="48" t="s">
        <v>252</v>
      </c>
      <c r="S212" s="49" t="s">
        <v>253</v>
      </c>
    </row>
    <row r="213" spans="1:19" ht="15" customHeight="1" x14ac:dyDescent="0.2">
      <c r="A213" s="112" t="s">
        <v>198</v>
      </c>
      <c r="B213" s="113" t="s">
        <v>202</v>
      </c>
      <c r="C213" s="96">
        <v>0</v>
      </c>
      <c r="D213" s="70">
        <v>0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40">
        <v>0</v>
      </c>
      <c r="K213" s="40">
        <v>0</v>
      </c>
      <c r="L213" s="40">
        <v>0</v>
      </c>
      <c r="M213" s="40"/>
      <c r="N213" s="40"/>
      <c r="O213" s="97">
        <f t="shared" si="13"/>
        <v>0</v>
      </c>
      <c r="P213" s="10"/>
      <c r="Q213" s="47" t="s">
        <v>199</v>
      </c>
      <c r="R213" s="48" t="s">
        <v>200</v>
      </c>
      <c r="S213" s="49" t="s">
        <v>201</v>
      </c>
    </row>
    <row r="214" spans="1:19" ht="15" customHeight="1" x14ac:dyDescent="0.2">
      <c r="A214" s="112" t="s">
        <v>219</v>
      </c>
      <c r="B214" s="113" t="s">
        <v>222</v>
      </c>
      <c r="C214" s="96">
        <v>0</v>
      </c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40">
        <v>0</v>
      </c>
      <c r="K214" s="40">
        <v>0</v>
      </c>
      <c r="L214" s="40">
        <v>0</v>
      </c>
      <c r="M214" s="40"/>
      <c r="N214" s="40"/>
      <c r="O214" s="97">
        <f t="shared" si="13"/>
        <v>0</v>
      </c>
      <c r="P214" s="10"/>
      <c r="Q214" s="47" t="s">
        <v>220</v>
      </c>
      <c r="R214" s="48" t="s">
        <v>221</v>
      </c>
      <c r="S214" s="49" t="s">
        <v>219</v>
      </c>
    </row>
    <row r="215" spans="1:19" ht="15" customHeight="1" x14ac:dyDescent="0.2">
      <c r="A215" s="94" t="s">
        <v>264</v>
      </c>
      <c r="B215" s="95" t="s">
        <v>268</v>
      </c>
      <c r="C215" s="170">
        <v>0</v>
      </c>
      <c r="D215" s="171">
        <v>0</v>
      </c>
      <c r="E215" s="171">
        <v>0</v>
      </c>
      <c r="F215" s="70">
        <v>0</v>
      </c>
      <c r="G215" s="70">
        <v>0</v>
      </c>
      <c r="H215" s="70">
        <v>0</v>
      </c>
      <c r="I215" s="70">
        <v>0</v>
      </c>
      <c r="J215" s="40">
        <v>0</v>
      </c>
      <c r="K215" s="40">
        <v>0</v>
      </c>
      <c r="L215" s="40">
        <v>0</v>
      </c>
      <c r="M215" s="40"/>
      <c r="N215" s="40"/>
      <c r="O215" s="97">
        <f t="shared" si="13"/>
        <v>0</v>
      </c>
      <c r="P215" s="10"/>
      <c r="Q215" s="47" t="s">
        <v>265</v>
      </c>
      <c r="R215" s="48" t="s">
        <v>266</v>
      </c>
      <c r="S215" s="49" t="s">
        <v>267</v>
      </c>
    </row>
    <row r="216" spans="1:19" ht="15" customHeight="1" x14ac:dyDescent="0.2">
      <c r="A216" s="112" t="s">
        <v>302</v>
      </c>
      <c r="B216" s="113" t="s">
        <v>306</v>
      </c>
      <c r="C216" s="96">
        <v>0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40">
        <v>0</v>
      </c>
      <c r="K216" s="40">
        <v>0</v>
      </c>
      <c r="L216" s="40">
        <v>0</v>
      </c>
      <c r="M216" s="40"/>
      <c r="N216" s="40"/>
      <c r="O216" s="97">
        <f t="shared" si="13"/>
        <v>0</v>
      </c>
      <c r="P216" s="10"/>
      <c r="Q216" s="47" t="s">
        <v>303</v>
      </c>
      <c r="R216" s="48" t="s">
        <v>304</v>
      </c>
      <c r="S216" s="49" t="s">
        <v>305</v>
      </c>
    </row>
    <row r="217" spans="1:19" ht="15" customHeight="1" x14ac:dyDescent="0.2">
      <c r="A217" s="94" t="s">
        <v>152</v>
      </c>
      <c r="B217" s="95" t="s">
        <v>155</v>
      </c>
      <c r="C217" s="96">
        <v>0</v>
      </c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40">
        <v>0</v>
      </c>
      <c r="K217" s="40">
        <v>0</v>
      </c>
      <c r="L217" s="40">
        <v>0</v>
      </c>
      <c r="M217" s="40"/>
      <c r="N217" s="40"/>
      <c r="O217" s="97">
        <f t="shared" si="13"/>
        <v>0</v>
      </c>
      <c r="P217" s="10"/>
      <c r="Q217" s="47" t="s">
        <v>153</v>
      </c>
      <c r="R217" s="48" t="s">
        <v>154</v>
      </c>
      <c r="S217" s="49" t="s">
        <v>153</v>
      </c>
    </row>
    <row r="218" spans="1:19" ht="15" customHeight="1" x14ac:dyDescent="0.2">
      <c r="A218" s="94" t="s">
        <v>374</v>
      </c>
      <c r="B218" s="95" t="s">
        <v>378</v>
      </c>
      <c r="C218" s="96">
        <v>0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40">
        <v>0</v>
      </c>
      <c r="K218" s="40">
        <v>0</v>
      </c>
      <c r="L218" s="40">
        <v>0</v>
      </c>
      <c r="M218" s="40"/>
      <c r="N218" s="40"/>
      <c r="O218" s="97">
        <f t="shared" si="13"/>
        <v>0</v>
      </c>
      <c r="P218" s="10"/>
      <c r="Q218" s="47" t="s">
        <v>375</v>
      </c>
      <c r="R218" s="48" t="s">
        <v>376</v>
      </c>
      <c r="S218" s="49" t="s">
        <v>377</v>
      </c>
    </row>
    <row r="219" spans="1:19" ht="15" customHeight="1" x14ac:dyDescent="0.2">
      <c r="A219" s="94" t="s">
        <v>366</v>
      </c>
      <c r="B219" s="95" t="s">
        <v>370</v>
      </c>
      <c r="C219" s="96">
        <v>0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40">
        <v>0</v>
      </c>
      <c r="K219" s="40">
        <v>0</v>
      </c>
      <c r="L219" s="40">
        <v>0</v>
      </c>
      <c r="M219" s="40"/>
      <c r="N219" s="40"/>
      <c r="O219" s="97">
        <f t="shared" si="13"/>
        <v>0</v>
      </c>
      <c r="P219" s="10"/>
      <c r="Q219" s="47" t="s">
        <v>367</v>
      </c>
      <c r="R219" s="48" t="s">
        <v>368</v>
      </c>
      <c r="S219" s="49" t="s">
        <v>369</v>
      </c>
    </row>
    <row r="220" spans="1:19" ht="15" customHeight="1" x14ac:dyDescent="0.2">
      <c r="A220" s="112" t="s">
        <v>371</v>
      </c>
      <c r="B220" s="113" t="s">
        <v>373</v>
      </c>
      <c r="C220" s="96">
        <v>0</v>
      </c>
      <c r="D220" s="70">
        <v>0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40">
        <v>0</v>
      </c>
      <c r="K220" s="40">
        <v>0</v>
      </c>
      <c r="L220" s="40">
        <v>0</v>
      </c>
      <c r="M220" s="40"/>
      <c r="N220" s="40"/>
      <c r="O220" s="97">
        <f t="shared" si="13"/>
        <v>0</v>
      </c>
      <c r="P220" s="10"/>
      <c r="Q220" s="47" t="s">
        <v>372</v>
      </c>
      <c r="R220" s="48" t="s">
        <v>372</v>
      </c>
      <c r="S220" s="49" t="s">
        <v>371</v>
      </c>
    </row>
    <row r="221" spans="1:19" ht="15" customHeight="1" x14ac:dyDescent="0.2">
      <c r="A221" s="112" t="s">
        <v>271</v>
      </c>
      <c r="B221" s="113" t="s">
        <v>275</v>
      </c>
      <c r="C221" s="96">
        <v>0</v>
      </c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40">
        <v>0</v>
      </c>
      <c r="K221" s="40">
        <v>0</v>
      </c>
      <c r="L221" s="40">
        <v>0</v>
      </c>
      <c r="M221" s="40"/>
      <c r="N221" s="40"/>
      <c r="O221" s="97">
        <f t="shared" si="13"/>
        <v>0</v>
      </c>
      <c r="P221" s="10"/>
      <c r="Q221" s="47" t="s">
        <v>272</v>
      </c>
      <c r="R221" s="48" t="s">
        <v>273</v>
      </c>
      <c r="S221" s="49" t="s">
        <v>274</v>
      </c>
    </row>
    <row r="222" spans="1:19" ht="15" customHeight="1" x14ac:dyDescent="0.2">
      <c r="A222" s="94" t="s">
        <v>406</v>
      </c>
      <c r="B222" s="95" t="s">
        <v>408</v>
      </c>
      <c r="C222" s="96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40">
        <v>0</v>
      </c>
      <c r="K222" s="40">
        <v>0</v>
      </c>
      <c r="L222" s="40">
        <v>0</v>
      </c>
      <c r="M222" s="40"/>
      <c r="N222" s="40"/>
      <c r="O222" s="97">
        <f t="shared" si="13"/>
        <v>0</v>
      </c>
      <c r="P222" s="10"/>
      <c r="Q222" s="47" t="s">
        <v>407</v>
      </c>
      <c r="R222" s="48" t="s">
        <v>407</v>
      </c>
      <c r="S222" s="49" t="s">
        <v>407</v>
      </c>
    </row>
    <row r="223" spans="1:19" ht="15" customHeight="1" x14ac:dyDescent="0.2">
      <c r="A223" s="112" t="s">
        <v>444</v>
      </c>
      <c r="B223" s="113" t="s">
        <v>447</v>
      </c>
      <c r="C223" s="96">
        <v>0</v>
      </c>
      <c r="D223" s="70">
        <v>0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40">
        <v>0</v>
      </c>
      <c r="K223" s="40">
        <v>0</v>
      </c>
      <c r="L223" s="40">
        <v>0</v>
      </c>
      <c r="M223" s="40"/>
      <c r="N223" s="40"/>
      <c r="O223" s="97">
        <f t="shared" si="13"/>
        <v>0</v>
      </c>
      <c r="P223" s="10"/>
      <c r="Q223" s="47" t="s">
        <v>445</v>
      </c>
      <c r="R223" s="48" t="s">
        <v>446</v>
      </c>
      <c r="S223" s="49" t="s">
        <v>716</v>
      </c>
    </row>
    <row r="224" spans="1:19" ht="15" customHeight="1" x14ac:dyDescent="0.2">
      <c r="A224" s="112" t="s">
        <v>37</v>
      </c>
      <c r="B224" s="113" t="s">
        <v>41</v>
      </c>
      <c r="C224" s="96">
        <v>0</v>
      </c>
      <c r="D224" s="70">
        <v>0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40">
        <v>0</v>
      </c>
      <c r="K224" s="40">
        <v>0</v>
      </c>
      <c r="L224" s="40">
        <v>0</v>
      </c>
      <c r="M224" s="40"/>
      <c r="N224" s="40"/>
      <c r="O224" s="97">
        <f t="shared" si="13"/>
        <v>0</v>
      </c>
      <c r="P224" s="10"/>
      <c r="Q224" s="47" t="s">
        <v>38</v>
      </c>
      <c r="R224" s="48" t="s">
        <v>39</v>
      </c>
      <c r="S224" s="49" t="s">
        <v>40</v>
      </c>
    </row>
    <row r="225" spans="1:19" ht="15" customHeight="1" x14ac:dyDescent="0.2">
      <c r="A225" s="112" t="s">
        <v>481</v>
      </c>
      <c r="B225" s="113" t="s">
        <v>484</v>
      </c>
      <c r="C225" s="96">
        <v>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40">
        <v>0</v>
      </c>
      <c r="K225" s="40">
        <v>0</v>
      </c>
      <c r="L225" s="40">
        <v>0</v>
      </c>
      <c r="M225" s="40"/>
      <c r="N225" s="40"/>
      <c r="O225" s="97">
        <f t="shared" si="13"/>
        <v>0</v>
      </c>
      <c r="P225" s="10"/>
      <c r="Q225" s="47" t="s">
        <v>482</v>
      </c>
      <c r="R225" s="48" t="s">
        <v>482</v>
      </c>
      <c r="S225" s="49" t="s">
        <v>483</v>
      </c>
    </row>
    <row r="226" spans="1:19" ht="15" customHeight="1" x14ac:dyDescent="0.2">
      <c r="A226" s="94" t="s">
        <v>487</v>
      </c>
      <c r="B226" s="95" t="s">
        <v>488</v>
      </c>
      <c r="C226" s="96">
        <v>0</v>
      </c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40">
        <v>0</v>
      </c>
      <c r="K226" s="40">
        <v>0</v>
      </c>
      <c r="L226" s="40">
        <v>0</v>
      </c>
      <c r="M226" s="40"/>
      <c r="N226" s="40"/>
      <c r="O226" s="97">
        <f t="shared" si="13"/>
        <v>0</v>
      </c>
      <c r="P226" s="10"/>
      <c r="Q226" s="47" t="s">
        <v>487</v>
      </c>
      <c r="R226" s="48" t="s">
        <v>487</v>
      </c>
      <c r="S226" s="49" t="s">
        <v>487</v>
      </c>
    </row>
    <row r="227" spans="1:19" ht="15" customHeight="1" x14ac:dyDescent="0.2">
      <c r="A227" s="112" t="s">
        <v>497</v>
      </c>
      <c r="B227" s="113" t="s">
        <v>501</v>
      </c>
      <c r="C227" s="96">
        <v>1</v>
      </c>
      <c r="D227" s="70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40">
        <v>0</v>
      </c>
      <c r="K227" s="40">
        <v>0</v>
      </c>
      <c r="L227" s="40">
        <v>0</v>
      </c>
      <c r="M227" s="40"/>
      <c r="N227" s="40"/>
      <c r="O227" s="97">
        <f t="shared" si="13"/>
        <v>1</v>
      </c>
      <c r="P227" s="10"/>
      <c r="Q227" s="47" t="s">
        <v>498</v>
      </c>
      <c r="R227" s="48" t="s">
        <v>499</v>
      </c>
      <c r="S227" s="49" t="s">
        <v>500</v>
      </c>
    </row>
    <row r="228" spans="1:19" ht="15" customHeight="1" x14ac:dyDescent="0.2">
      <c r="A228" s="112" t="s">
        <v>553</v>
      </c>
      <c r="B228" s="113" t="s">
        <v>557</v>
      </c>
      <c r="C228" s="96">
        <v>0</v>
      </c>
      <c r="D228" s="70">
        <v>0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40">
        <v>0</v>
      </c>
      <c r="K228" s="40">
        <v>0</v>
      </c>
      <c r="L228" s="40">
        <v>0</v>
      </c>
      <c r="M228" s="40"/>
      <c r="N228" s="40"/>
      <c r="O228" s="97">
        <f t="shared" si="13"/>
        <v>0</v>
      </c>
      <c r="P228" s="10"/>
      <c r="Q228" s="47" t="s">
        <v>554</v>
      </c>
      <c r="R228" s="48" t="s">
        <v>555</v>
      </c>
      <c r="S228" s="49" t="s">
        <v>556</v>
      </c>
    </row>
    <row r="229" spans="1:19" ht="15" customHeight="1" x14ac:dyDescent="0.2">
      <c r="A229" s="112" t="s">
        <v>712</v>
      </c>
      <c r="B229" s="113" t="s">
        <v>552</v>
      </c>
      <c r="C229" s="96">
        <v>0</v>
      </c>
      <c r="D229" s="70">
        <v>0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40">
        <v>0</v>
      </c>
      <c r="K229" s="40">
        <v>0</v>
      </c>
      <c r="L229" s="40">
        <v>1</v>
      </c>
      <c r="M229" s="40"/>
      <c r="N229" s="40"/>
      <c r="O229" s="97">
        <f t="shared" si="13"/>
        <v>1</v>
      </c>
      <c r="P229" s="10"/>
      <c r="Q229" s="47" t="s">
        <v>717</v>
      </c>
      <c r="R229" s="48" t="s">
        <v>551</v>
      </c>
      <c r="S229" s="49" t="s">
        <v>718</v>
      </c>
    </row>
    <row r="230" spans="1:19" ht="15" customHeight="1" x14ac:dyDescent="0.2">
      <c r="A230" s="94" t="s">
        <v>212</v>
      </c>
      <c r="B230" s="95" t="s">
        <v>215</v>
      </c>
      <c r="C230" s="96">
        <v>0</v>
      </c>
      <c r="D230" s="70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40">
        <v>0</v>
      </c>
      <c r="K230" s="40">
        <v>0</v>
      </c>
      <c r="L230" s="40">
        <v>0</v>
      </c>
      <c r="M230" s="40"/>
      <c r="N230" s="40"/>
      <c r="O230" s="97">
        <f t="shared" si="13"/>
        <v>0</v>
      </c>
      <c r="P230" s="10"/>
      <c r="Q230" s="47" t="s">
        <v>213</v>
      </c>
      <c r="R230" s="48" t="s">
        <v>214</v>
      </c>
      <c r="S230" s="49" t="s">
        <v>213</v>
      </c>
    </row>
    <row r="231" spans="1:19" ht="15" customHeight="1" thickBot="1" x14ac:dyDescent="0.25">
      <c r="A231" s="140" t="s">
        <v>558</v>
      </c>
      <c r="B231" s="141" t="s">
        <v>562</v>
      </c>
      <c r="C231" s="131">
        <v>0</v>
      </c>
      <c r="D231" s="132">
        <v>0</v>
      </c>
      <c r="E231" s="132">
        <v>0</v>
      </c>
      <c r="F231" s="132">
        <v>0</v>
      </c>
      <c r="G231" s="132">
        <v>0</v>
      </c>
      <c r="H231" s="132">
        <v>0</v>
      </c>
      <c r="I231" s="132">
        <v>0</v>
      </c>
      <c r="J231" s="133">
        <v>0</v>
      </c>
      <c r="K231" s="133">
        <v>0</v>
      </c>
      <c r="L231" s="133">
        <v>0</v>
      </c>
      <c r="M231" s="133"/>
      <c r="N231" s="133"/>
      <c r="O231" s="134">
        <f t="shared" si="13"/>
        <v>0</v>
      </c>
      <c r="P231" s="10"/>
      <c r="Q231" s="162" t="s">
        <v>559</v>
      </c>
      <c r="R231" s="163" t="s">
        <v>560</v>
      </c>
      <c r="S231" s="164" t="s">
        <v>561</v>
      </c>
    </row>
    <row r="232" spans="1:19" x14ac:dyDescent="0.2">
      <c r="P232" s="10"/>
    </row>
    <row r="233" spans="1:19" x14ac:dyDescent="0.2">
      <c r="P233" s="10"/>
    </row>
    <row r="234" spans="1:19" x14ac:dyDescent="0.2">
      <c r="A234" s="18" t="s">
        <v>688</v>
      </c>
      <c r="Q234" s="2"/>
    </row>
    <row r="235" spans="1:19" x14ac:dyDescent="0.2">
      <c r="A235" s="18" t="s">
        <v>689</v>
      </c>
      <c r="Q235" s="2"/>
    </row>
  </sheetData>
  <mergeCells count="21">
    <mergeCell ref="S202:S203"/>
    <mergeCell ref="A1:O1"/>
    <mergeCell ref="A2:O2"/>
    <mergeCell ref="A201:O201"/>
    <mergeCell ref="Q202:Q203"/>
    <mergeCell ref="R202:R203"/>
    <mergeCell ref="O202:O203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D11:I11 O10:O198 J10:J11 K10:K11 O205:O231 L10:L11 M10:M11 N10:N11 D10:I10 C10:C11" unlockedFormula="1"/>
    <ignoredError sqref="C9:N9 C202:N20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T237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5" customWidth="1"/>
    <col min="17" max="17" width="30.140625" style="1" customWidth="1"/>
    <col min="18" max="18" width="30.140625" style="19" customWidth="1"/>
    <col min="19" max="19" width="30.140625" style="1" customWidth="1"/>
    <col min="20" max="188" width="9.140625" style="1" customWidth="1"/>
    <col min="189" max="16384" width="11.42578125" style="1"/>
  </cols>
  <sheetData>
    <row r="1" spans="1:20" s="18" customFormat="1" ht="21" customHeight="1" x14ac:dyDescent="0.2">
      <c r="A1" s="196" t="s">
        <v>821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7"/>
      <c r="S1" s="19"/>
    </row>
    <row r="2" spans="1:20" s="18" customFormat="1" ht="21" customHeight="1" x14ac:dyDescent="0.2">
      <c r="A2" s="197" t="s">
        <v>827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27"/>
      <c r="S2" s="19"/>
    </row>
    <row r="3" spans="1:20" s="18" customFormat="1" ht="15" customHeight="1" x14ac:dyDescent="0.2">
      <c r="A3" s="32" t="s">
        <v>708</v>
      </c>
      <c r="Q3" s="27"/>
      <c r="S3" s="19"/>
    </row>
    <row r="4" spans="1:20" s="18" customFormat="1" ht="15" customHeight="1" x14ac:dyDescent="0.2">
      <c r="A4" s="33" t="s">
        <v>709</v>
      </c>
      <c r="P4" s="23"/>
      <c r="R4" s="24"/>
      <c r="S4" s="19"/>
      <c r="T4" s="25"/>
    </row>
    <row r="5" spans="1:20" s="18" customFormat="1" ht="12" customHeight="1" x14ac:dyDescent="0.2">
      <c r="A5" s="3"/>
      <c r="B5" s="26"/>
      <c r="C5" s="26"/>
      <c r="D5" s="26"/>
      <c r="E5" s="26"/>
      <c r="F5" s="26"/>
      <c r="G5" s="26"/>
      <c r="H5" s="26"/>
      <c r="Q5" s="27"/>
      <c r="R5" s="24"/>
      <c r="S5" s="19"/>
    </row>
    <row r="6" spans="1:20" s="18" customFormat="1" ht="15" customHeight="1" x14ac:dyDescent="0.2">
      <c r="A6" s="31" t="s">
        <v>706</v>
      </c>
      <c r="B6" s="6"/>
      <c r="C6" s="26"/>
      <c r="D6" s="26"/>
      <c r="E6" s="26"/>
      <c r="F6" s="26"/>
      <c r="G6" s="26"/>
      <c r="H6" s="26"/>
      <c r="Q6" s="27"/>
      <c r="R6" s="24"/>
      <c r="S6" s="19"/>
    </row>
    <row r="7" spans="1:20" s="18" customFormat="1" ht="15" customHeight="1" x14ac:dyDescent="0.2">
      <c r="A7" s="31" t="s">
        <v>707</v>
      </c>
      <c r="B7" s="6"/>
      <c r="C7" s="26"/>
      <c r="D7" s="26"/>
      <c r="E7" s="26"/>
      <c r="F7" s="26"/>
      <c r="G7" s="26"/>
      <c r="H7" s="26"/>
      <c r="L7" s="28"/>
      <c r="M7" s="28"/>
      <c r="N7" s="28"/>
      <c r="O7" s="28"/>
      <c r="P7" s="28"/>
      <c r="Q7" s="27"/>
      <c r="R7" s="24"/>
      <c r="S7" s="19"/>
    </row>
    <row r="8" spans="1:20" s="18" customFormat="1" ht="15" customHeight="1" thickBot="1" x14ac:dyDescent="0.25">
      <c r="A8" s="8"/>
      <c r="Q8" s="27"/>
      <c r="R8" s="24"/>
      <c r="S8" s="19"/>
    </row>
    <row r="9" spans="1:20" ht="27.75" customHeight="1" thickBot="1" x14ac:dyDescent="0.25">
      <c r="A9" s="71" t="s">
        <v>690</v>
      </c>
      <c r="B9" s="72" t="s">
        <v>710</v>
      </c>
      <c r="C9" s="71">
        <v>2010</v>
      </c>
      <c r="D9" s="73">
        <v>2011</v>
      </c>
      <c r="E9" s="71">
        <v>2012</v>
      </c>
      <c r="F9" s="74">
        <v>2013</v>
      </c>
      <c r="G9" s="71">
        <v>2014</v>
      </c>
      <c r="H9" s="74">
        <v>2015</v>
      </c>
      <c r="I9" s="71">
        <v>2016</v>
      </c>
      <c r="J9" s="74">
        <v>2017</v>
      </c>
      <c r="K9" s="71">
        <v>2018</v>
      </c>
      <c r="L9" s="74">
        <v>2019</v>
      </c>
      <c r="M9" s="72" t="s">
        <v>695</v>
      </c>
      <c r="N9" s="75">
        <v>2021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20" ht="24" customHeight="1" thickBot="1" x14ac:dyDescent="0.25">
      <c r="A10" s="76" t="s">
        <v>666</v>
      </c>
      <c r="B10" s="77" t="s">
        <v>666</v>
      </c>
      <c r="C10" s="78">
        <f t="shared" ref="C10:E10" si="0">SUM(C14:C16,C18,C20:C30,C32:C36,C38,C40:C94,C96:C130,C132:C178,C180:C194,C196,C198:C199,C205)</f>
        <v>3261</v>
      </c>
      <c r="D10" s="79">
        <f t="shared" si="0"/>
        <v>16669</v>
      </c>
      <c r="E10" s="80">
        <f t="shared" si="0"/>
        <v>25597</v>
      </c>
      <c r="F10" s="79">
        <f>SUM(F14:F16,F18,F20:F30,F32:F36,F38,F40:F94,F96:F130,F132:F178,F180:F194,F196,F198:F199,F205)</f>
        <v>17362</v>
      </c>
      <c r="G10" s="80">
        <f t="shared" ref="G10:K10" si="1">SUM(G14:G16,G18,G20:G22,G24:G30,G32:G36,G38,G40:G94,G96:G130,G132:G178,G180:G194,G196,G198:G199,G205)</f>
        <v>9242</v>
      </c>
      <c r="H10" s="79">
        <f t="shared" si="1"/>
        <v>5901</v>
      </c>
      <c r="I10" s="80">
        <f t="shared" si="1"/>
        <v>3807</v>
      </c>
      <c r="J10" s="79">
        <f t="shared" si="1"/>
        <v>4169</v>
      </c>
      <c r="K10" s="80">
        <f t="shared" si="1"/>
        <v>3220</v>
      </c>
      <c r="L10" s="79">
        <f>SUM(L14:L16,L18,L20:L22,L24:L30,L32:L36,L38,L40:L94,L96:L130,L132:L178,L180:L194,L196,L198:L199,L205)</f>
        <v>2592</v>
      </c>
      <c r="M10" s="80">
        <f>SUM(M14:M16,M18,M20:M22,M24:M30,M32:M38,M40:M94,M96:M130,M132:M178,M180:M194,M196,M198:M199,M205)</f>
        <v>1816</v>
      </c>
      <c r="N10" s="79">
        <v>1328</v>
      </c>
      <c r="O10" s="81">
        <f>'2022_9ter_Mois-Maand '!O10</f>
        <v>1117</v>
      </c>
      <c r="P10" s="10"/>
      <c r="Q10" s="56"/>
      <c r="R10" s="57"/>
      <c r="S10" s="58"/>
    </row>
    <row r="11" spans="1:20" ht="24" customHeight="1" thickBot="1" x14ac:dyDescent="0.25">
      <c r="A11" s="82" t="s">
        <v>679</v>
      </c>
      <c r="B11" s="83" t="s">
        <v>667</v>
      </c>
      <c r="C11" s="78">
        <f t="shared" ref="C11" si="2">C10-C205</f>
        <v>3127</v>
      </c>
      <c r="D11" s="79">
        <f t="shared" ref="D11" si="3">D10-D205</f>
        <v>16325</v>
      </c>
      <c r="E11" s="80">
        <f t="shared" ref="E11" si="4">E10-E205</f>
        <v>25070</v>
      </c>
      <c r="F11" s="79">
        <f t="shared" ref="F11" si="5">F10-F205</f>
        <v>17090</v>
      </c>
      <c r="G11" s="80">
        <f t="shared" ref="G11:L11" si="6">G10-G205</f>
        <v>9082</v>
      </c>
      <c r="H11" s="79">
        <f t="shared" si="6"/>
        <v>5781</v>
      </c>
      <c r="I11" s="80">
        <f t="shared" si="6"/>
        <v>3735</v>
      </c>
      <c r="J11" s="79">
        <f t="shared" si="6"/>
        <v>4114</v>
      </c>
      <c r="K11" s="80">
        <f t="shared" si="6"/>
        <v>3153</v>
      </c>
      <c r="L11" s="79">
        <f t="shared" si="6"/>
        <v>2563</v>
      </c>
      <c r="M11" s="80">
        <f>M10-M205</f>
        <v>1795</v>
      </c>
      <c r="N11" s="79">
        <v>1317</v>
      </c>
      <c r="O11" s="81">
        <f>'2022_9ter_Mois-Maand '!O11</f>
        <v>1105</v>
      </c>
      <c r="P11" s="10"/>
      <c r="Q11" s="59"/>
      <c r="R11" s="57"/>
      <c r="S11" s="58"/>
    </row>
    <row r="12" spans="1:20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20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20" ht="15" customHeight="1" x14ac:dyDescent="0.2">
      <c r="A14" s="88" t="s">
        <v>295</v>
      </c>
      <c r="B14" s="89" t="s">
        <v>299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174">
        <f>'2022_9ter_Mois-Maand '!O14</f>
        <v>0</v>
      </c>
      <c r="P14" s="10"/>
      <c r="Q14" s="60" t="s">
        <v>296</v>
      </c>
      <c r="R14" s="61" t="s">
        <v>297</v>
      </c>
      <c r="S14" s="62" t="s">
        <v>298</v>
      </c>
    </row>
    <row r="15" spans="1:20" ht="15" customHeight="1" x14ac:dyDescent="0.2">
      <c r="A15" s="94" t="s">
        <v>360</v>
      </c>
      <c r="B15" s="95" t="s">
        <v>361</v>
      </c>
      <c r="C15" s="96">
        <v>1</v>
      </c>
      <c r="D15" s="70">
        <v>0</v>
      </c>
      <c r="E15" s="70">
        <v>1</v>
      </c>
      <c r="F15" s="70">
        <v>0</v>
      </c>
      <c r="G15" s="70">
        <v>0</v>
      </c>
      <c r="H15" s="70">
        <v>0</v>
      </c>
      <c r="I15" s="7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175">
        <f>'2022_9ter_Mois-Maand '!O15</f>
        <v>0</v>
      </c>
      <c r="P15" s="10"/>
      <c r="Q15" s="60" t="s">
        <v>360</v>
      </c>
      <c r="R15" s="61" t="s">
        <v>360</v>
      </c>
      <c r="S15" s="62" t="s">
        <v>360</v>
      </c>
    </row>
    <row r="16" spans="1:20" ht="15" customHeight="1" thickBot="1" x14ac:dyDescent="0.25">
      <c r="A16" s="98" t="s">
        <v>448</v>
      </c>
      <c r="B16" s="99" t="s">
        <v>452</v>
      </c>
      <c r="C16" s="100">
        <v>0</v>
      </c>
      <c r="D16" s="101">
        <v>0</v>
      </c>
      <c r="E16" s="101">
        <v>2</v>
      </c>
      <c r="F16" s="101">
        <v>0</v>
      </c>
      <c r="G16" s="101">
        <v>0</v>
      </c>
      <c r="H16" s="101">
        <v>0</v>
      </c>
      <c r="I16" s="101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76">
        <f>'2022_9ter_Mois-Maand '!O16</f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78">
        <f>'2022_9ter_Mois-Maand '!O18</f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v>15</v>
      </c>
      <c r="D20" s="91">
        <v>103</v>
      </c>
      <c r="E20" s="91">
        <v>796</v>
      </c>
      <c r="F20" s="91">
        <v>551</v>
      </c>
      <c r="G20" s="91">
        <v>335</v>
      </c>
      <c r="H20" s="91">
        <v>261</v>
      </c>
      <c r="I20" s="91">
        <v>167</v>
      </c>
      <c r="J20" s="92">
        <v>263</v>
      </c>
      <c r="K20" s="92">
        <v>169</v>
      </c>
      <c r="L20" s="92">
        <v>121</v>
      </c>
      <c r="M20" s="92">
        <v>151</v>
      </c>
      <c r="N20" s="92">
        <v>105</v>
      </c>
      <c r="O20" s="174">
        <f>'2022_9ter_Mois-Maand '!O20</f>
        <v>106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v>13</v>
      </c>
      <c r="D21" s="70">
        <v>14</v>
      </c>
      <c r="E21" s="70">
        <v>43</v>
      </c>
      <c r="F21" s="70">
        <v>77</v>
      </c>
      <c r="G21" s="70">
        <v>17</v>
      </c>
      <c r="H21" s="70">
        <v>13</v>
      </c>
      <c r="I21" s="70">
        <v>9</v>
      </c>
      <c r="J21" s="40">
        <v>6</v>
      </c>
      <c r="K21" s="40">
        <v>10</v>
      </c>
      <c r="L21" s="40">
        <v>2</v>
      </c>
      <c r="M21" s="40">
        <v>1</v>
      </c>
      <c r="N21" s="40">
        <v>1</v>
      </c>
      <c r="O21" s="175">
        <f>'2022_9ter_Mois-Maand '!O21</f>
        <v>0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v>24</v>
      </c>
      <c r="D22" s="70">
        <v>136</v>
      </c>
      <c r="E22" s="70">
        <v>410</v>
      </c>
      <c r="F22" s="70">
        <v>311</v>
      </c>
      <c r="G22" s="70">
        <v>130</v>
      </c>
      <c r="H22" s="70">
        <v>120</v>
      </c>
      <c r="I22" s="70">
        <v>56</v>
      </c>
      <c r="J22" s="40">
        <v>113</v>
      </c>
      <c r="K22" s="40">
        <v>61</v>
      </c>
      <c r="L22" s="40">
        <v>53</v>
      </c>
      <c r="M22" s="40">
        <v>20</v>
      </c>
      <c r="N22" s="40">
        <v>8</v>
      </c>
      <c r="O22" s="175">
        <f>'2022_9ter_Mois-Maand '!O22</f>
        <v>10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112" t="s">
        <v>264</v>
      </c>
      <c r="B23" s="113" t="s">
        <v>268</v>
      </c>
      <c r="C23" s="96">
        <v>17</v>
      </c>
      <c r="D23" s="70">
        <v>9</v>
      </c>
      <c r="E23" s="70">
        <v>28</v>
      </c>
      <c r="F23" s="70">
        <v>0</v>
      </c>
      <c r="G23" s="41" t="s">
        <v>705</v>
      </c>
      <c r="H23" s="41" t="s">
        <v>705</v>
      </c>
      <c r="I23" s="41" t="s">
        <v>705</v>
      </c>
      <c r="J23" s="41" t="s">
        <v>705</v>
      </c>
      <c r="K23" s="41" t="s">
        <v>705</v>
      </c>
      <c r="L23" s="41" t="s">
        <v>705</v>
      </c>
      <c r="M23" s="41" t="s">
        <v>705</v>
      </c>
      <c r="N23" s="41" t="s">
        <v>705</v>
      </c>
      <c r="O23" s="114" t="s">
        <v>705</v>
      </c>
      <c r="P23" s="10"/>
      <c r="Q23" s="63" t="s">
        <v>265</v>
      </c>
      <c r="R23" s="44" t="s">
        <v>266</v>
      </c>
      <c r="S23" s="64" t="s">
        <v>267</v>
      </c>
    </row>
    <row r="24" spans="1:19" ht="15" customHeight="1" x14ac:dyDescent="0.2">
      <c r="A24" s="94" t="s">
        <v>724</v>
      </c>
      <c r="B24" s="95" t="s">
        <v>385</v>
      </c>
      <c r="C24" s="96">
        <v>11</v>
      </c>
      <c r="D24" s="70">
        <v>20</v>
      </c>
      <c r="E24" s="70">
        <v>32</v>
      </c>
      <c r="F24" s="70">
        <v>15</v>
      </c>
      <c r="G24" s="70">
        <v>8</v>
      </c>
      <c r="H24" s="70">
        <v>13</v>
      </c>
      <c r="I24" s="70">
        <v>4</v>
      </c>
      <c r="J24" s="40">
        <v>3</v>
      </c>
      <c r="K24" s="40">
        <v>2</v>
      </c>
      <c r="L24" s="40">
        <v>2</v>
      </c>
      <c r="M24" s="40">
        <v>0</v>
      </c>
      <c r="N24" s="40">
        <v>2</v>
      </c>
      <c r="O24" s="175">
        <f>'2022_9ter_Mois-Maand '!O23</f>
        <v>2</v>
      </c>
      <c r="P24" s="10"/>
      <c r="Q24" s="60" t="s">
        <v>722</v>
      </c>
      <c r="R24" s="61" t="s">
        <v>723</v>
      </c>
      <c r="S24" s="62" t="s">
        <v>724</v>
      </c>
    </row>
    <row r="25" spans="1:19" ht="15" customHeight="1" x14ac:dyDescent="0.2">
      <c r="A25" s="94" t="s">
        <v>762</v>
      </c>
      <c r="B25" s="95" t="s">
        <v>412</v>
      </c>
      <c r="C25" s="96">
        <v>12</v>
      </c>
      <c r="D25" s="70">
        <v>32</v>
      </c>
      <c r="E25" s="70">
        <v>82</v>
      </c>
      <c r="F25" s="70">
        <v>53</v>
      </c>
      <c r="G25" s="70">
        <v>7</v>
      </c>
      <c r="H25" s="70">
        <v>31</v>
      </c>
      <c r="I25" s="70">
        <v>15</v>
      </c>
      <c r="J25" s="40">
        <v>23</v>
      </c>
      <c r="K25" s="40">
        <v>1</v>
      </c>
      <c r="L25" s="40">
        <v>0</v>
      </c>
      <c r="M25" s="40">
        <v>1</v>
      </c>
      <c r="N25" s="40">
        <v>1</v>
      </c>
      <c r="O25" s="175">
        <f>'2022_9ter_Mois-Maand '!O24</f>
        <v>0</v>
      </c>
      <c r="P25" s="10"/>
      <c r="Q25" s="60" t="s">
        <v>411</v>
      </c>
      <c r="R25" s="61" t="s">
        <v>411</v>
      </c>
      <c r="S25" s="62" t="s">
        <v>411</v>
      </c>
    </row>
    <row r="26" spans="1:19" ht="15" customHeight="1" x14ac:dyDescent="0.2">
      <c r="A26" s="112" t="s">
        <v>763</v>
      </c>
      <c r="B26" s="113" t="s">
        <v>503</v>
      </c>
      <c r="C26" s="96">
        <v>490</v>
      </c>
      <c r="D26" s="70">
        <v>1674</v>
      </c>
      <c r="E26" s="70">
        <v>3818</v>
      </c>
      <c r="F26" s="70">
        <v>2881</v>
      </c>
      <c r="G26" s="70">
        <v>1351</v>
      </c>
      <c r="H26" s="70">
        <v>585</v>
      </c>
      <c r="I26" s="70">
        <v>336</v>
      </c>
      <c r="J26" s="40">
        <v>357</v>
      </c>
      <c r="K26" s="40">
        <v>198</v>
      </c>
      <c r="L26" s="40">
        <v>167</v>
      </c>
      <c r="M26" s="40">
        <v>43</v>
      </c>
      <c r="N26" s="40">
        <v>53</v>
      </c>
      <c r="O26" s="175">
        <f>'2022_9ter_Mois-Maand '!O25</f>
        <v>48</v>
      </c>
      <c r="P26" s="10"/>
      <c r="Q26" s="60" t="s">
        <v>725</v>
      </c>
      <c r="R26" s="61" t="s">
        <v>502</v>
      </c>
      <c r="S26" s="62" t="s">
        <v>726</v>
      </c>
    </row>
    <row r="27" spans="1:19" ht="15" customHeight="1" x14ac:dyDescent="0.2">
      <c r="A27" s="112" t="s">
        <v>536</v>
      </c>
      <c r="B27" s="113" t="s">
        <v>540</v>
      </c>
      <c r="C27" s="96">
        <v>213</v>
      </c>
      <c r="D27" s="70">
        <v>1496</v>
      </c>
      <c r="E27" s="70">
        <v>2268</v>
      </c>
      <c r="F27" s="70">
        <v>1726</v>
      </c>
      <c r="G27" s="70">
        <v>966</v>
      </c>
      <c r="H27" s="70">
        <v>600</v>
      </c>
      <c r="I27" s="70">
        <v>381</v>
      </c>
      <c r="J27" s="40">
        <v>400</v>
      </c>
      <c r="K27" s="40">
        <v>281</v>
      </c>
      <c r="L27" s="40">
        <v>129</v>
      </c>
      <c r="M27" s="40">
        <v>75</v>
      </c>
      <c r="N27" s="40">
        <v>49</v>
      </c>
      <c r="O27" s="175">
        <f>'2022_9ter_Mois-Maand '!O26</f>
        <v>41</v>
      </c>
      <c r="P27" s="10"/>
      <c r="Q27" s="60" t="s">
        <v>537</v>
      </c>
      <c r="R27" s="61" t="s">
        <v>538</v>
      </c>
      <c r="S27" s="62" t="s">
        <v>539</v>
      </c>
    </row>
    <row r="28" spans="1:19" ht="15" customHeight="1" x14ac:dyDescent="0.2">
      <c r="A28" s="112" t="s">
        <v>645</v>
      </c>
      <c r="B28" s="113" t="s">
        <v>646</v>
      </c>
      <c r="C28" s="96">
        <v>385</v>
      </c>
      <c r="D28" s="70">
        <v>3246</v>
      </c>
      <c r="E28" s="70">
        <v>4034</v>
      </c>
      <c r="F28" s="70">
        <v>2349</v>
      </c>
      <c r="G28" s="70">
        <v>1054</v>
      </c>
      <c r="H28" s="70">
        <v>679</v>
      </c>
      <c r="I28" s="70">
        <v>473</v>
      </c>
      <c r="J28" s="40">
        <v>489</v>
      </c>
      <c r="K28" s="40">
        <v>308</v>
      </c>
      <c r="L28" s="40">
        <v>211</v>
      </c>
      <c r="M28" s="40">
        <v>130</v>
      </c>
      <c r="N28" s="40">
        <v>56</v>
      </c>
      <c r="O28" s="175">
        <f>'2022_9ter_Mois-Maand '!O27</f>
        <v>38</v>
      </c>
      <c r="P28" s="10"/>
      <c r="Q28" s="60" t="s">
        <v>645</v>
      </c>
      <c r="R28" s="61" t="s">
        <v>645</v>
      </c>
      <c r="S28" s="62" t="s">
        <v>645</v>
      </c>
    </row>
    <row r="29" spans="1:19" ht="15" customHeight="1" x14ac:dyDescent="0.2">
      <c r="A29" s="115" t="s">
        <v>399</v>
      </c>
      <c r="B29" s="95" t="s">
        <v>403</v>
      </c>
      <c r="C29" s="96">
        <v>74</v>
      </c>
      <c r="D29" s="70">
        <v>1069</v>
      </c>
      <c r="E29" s="70">
        <v>1433</v>
      </c>
      <c r="F29" s="70">
        <v>1131</v>
      </c>
      <c r="G29" s="70">
        <v>616</v>
      </c>
      <c r="H29" s="70">
        <v>402</v>
      </c>
      <c r="I29" s="70">
        <v>235</v>
      </c>
      <c r="J29" s="40">
        <v>308</v>
      </c>
      <c r="K29" s="40">
        <v>207</v>
      </c>
      <c r="L29" s="40">
        <v>123</v>
      </c>
      <c r="M29" s="40">
        <v>69</v>
      </c>
      <c r="N29" s="40">
        <v>42</v>
      </c>
      <c r="O29" s="175">
        <f>'2022_9ter_Mois-Maand '!O28</f>
        <v>50</v>
      </c>
      <c r="P29" s="10"/>
      <c r="Q29" s="60" t="s">
        <v>400</v>
      </c>
      <c r="R29" s="61" t="s">
        <v>401</v>
      </c>
      <c r="S29" s="62" t="s">
        <v>402</v>
      </c>
    </row>
    <row r="30" spans="1:19" ht="15" customHeight="1" thickBot="1" x14ac:dyDescent="0.25">
      <c r="A30" s="98" t="s">
        <v>615</v>
      </c>
      <c r="B30" s="99" t="s">
        <v>616</v>
      </c>
      <c r="C30" s="100">
        <v>20</v>
      </c>
      <c r="D30" s="101">
        <v>97</v>
      </c>
      <c r="E30" s="101">
        <v>220</v>
      </c>
      <c r="F30" s="101">
        <v>149</v>
      </c>
      <c r="G30" s="101">
        <v>119</v>
      </c>
      <c r="H30" s="101">
        <v>43</v>
      </c>
      <c r="I30" s="101">
        <v>67</v>
      </c>
      <c r="J30" s="102">
        <v>88</v>
      </c>
      <c r="K30" s="102">
        <v>67</v>
      </c>
      <c r="L30" s="102">
        <v>40</v>
      </c>
      <c r="M30" s="102">
        <v>36</v>
      </c>
      <c r="N30" s="102">
        <v>20</v>
      </c>
      <c r="O30" s="176">
        <f>'2022_9ter_Mois-Maand '!O29</f>
        <v>3</v>
      </c>
      <c r="P30" s="10"/>
      <c r="Q30" s="60" t="s">
        <v>702</v>
      </c>
      <c r="R30" s="61" t="s">
        <v>615</v>
      </c>
      <c r="S30" s="62" t="s">
        <v>615</v>
      </c>
    </row>
    <row r="31" spans="1:19" ht="15" customHeight="1" thickBot="1" x14ac:dyDescent="0.25">
      <c r="A31" s="84" t="s">
        <v>683</v>
      </c>
      <c r="B31" s="85" t="s">
        <v>673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77"/>
      <c r="P31" s="10"/>
      <c r="Q31" s="60"/>
      <c r="R31" s="61"/>
      <c r="S31" s="62"/>
    </row>
    <row r="32" spans="1:19" ht="15" customHeight="1" x14ac:dyDescent="0.2">
      <c r="A32" s="116" t="s">
        <v>10</v>
      </c>
      <c r="B32" s="117" t="s">
        <v>12</v>
      </c>
      <c r="C32" s="90">
        <v>1</v>
      </c>
      <c r="D32" s="91">
        <v>1</v>
      </c>
      <c r="E32" s="91">
        <v>15</v>
      </c>
      <c r="F32" s="91">
        <v>0</v>
      </c>
      <c r="G32" s="91">
        <v>0</v>
      </c>
      <c r="H32" s="91">
        <v>0</v>
      </c>
      <c r="I32" s="91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174">
        <f>'2022_9ter_Mois-Maand '!O31</f>
        <v>0</v>
      </c>
      <c r="P32" s="10"/>
      <c r="Q32" s="60" t="s">
        <v>11</v>
      </c>
      <c r="R32" s="61" t="s">
        <v>11</v>
      </c>
      <c r="S32" s="62" t="s">
        <v>11</v>
      </c>
    </row>
    <row r="33" spans="1:19" ht="15" customHeight="1" x14ac:dyDescent="0.2">
      <c r="A33" s="94" t="s">
        <v>764</v>
      </c>
      <c r="B33" s="95" t="s">
        <v>627</v>
      </c>
      <c r="C33" s="96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75">
        <f>'2022_9ter_Mois-Maand '!O32</f>
        <v>0</v>
      </c>
      <c r="P33" s="10"/>
      <c r="Q33" s="60" t="s">
        <v>727</v>
      </c>
      <c r="R33" s="61" t="s">
        <v>626</v>
      </c>
      <c r="S33" s="62" t="s">
        <v>728</v>
      </c>
    </row>
    <row r="34" spans="1:19" ht="15" customHeight="1" x14ac:dyDescent="0.2">
      <c r="A34" s="94" t="s">
        <v>383</v>
      </c>
      <c r="B34" s="95" t="s">
        <v>384</v>
      </c>
      <c r="C34" s="96">
        <v>0</v>
      </c>
      <c r="D34" s="70">
        <v>0</v>
      </c>
      <c r="E34" s="70">
        <v>2</v>
      </c>
      <c r="F34" s="70">
        <v>0</v>
      </c>
      <c r="G34" s="70">
        <v>0</v>
      </c>
      <c r="H34" s="70">
        <v>0</v>
      </c>
      <c r="I34" s="7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175">
        <f>'2022_9ter_Mois-Maand '!O33</f>
        <v>0</v>
      </c>
      <c r="P34" s="10"/>
      <c r="Q34" s="60" t="s">
        <v>383</v>
      </c>
      <c r="R34" s="61" t="s">
        <v>383</v>
      </c>
      <c r="S34" s="62" t="s">
        <v>383</v>
      </c>
    </row>
    <row r="35" spans="1:19" ht="15" customHeight="1" x14ac:dyDescent="0.2">
      <c r="A35" s="118" t="s">
        <v>765</v>
      </c>
      <c r="B35" s="119" t="s">
        <v>531</v>
      </c>
      <c r="C35" s="96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75">
        <f>'2022_9ter_Mois-Maand '!O34</f>
        <v>0</v>
      </c>
      <c r="P35" s="10"/>
      <c r="Q35" s="60" t="s">
        <v>530</v>
      </c>
      <c r="R35" s="61" t="s">
        <v>530</v>
      </c>
      <c r="S35" s="62" t="s">
        <v>530</v>
      </c>
    </row>
    <row r="36" spans="1:19" ht="15" customHeight="1" x14ac:dyDescent="0.2">
      <c r="A36" s="94" t="s">
        <v>601</v>
      </c>
      <c r="B36" s="95" t="s">
        <v>605</v>
      </c>
      <c r="C36" s="96">
        <v>67</v>
      </c>
      <c r="D36" s="70">
        <v>272</v>
      </c>
      <c r="E36" s="70">
        <v>381</v>
      </c>
      <c r="F36" s="70">
        <v>253</v>
      </c>
      <c r="G36" s="70">
        <v>93</v>
      </c>
      <c r="H36" s="70">
        <v>53</v>
      </c>
      <c r="I36" s="70">
        <v>46</v>
      </c>
      <c r="J36" s="40">
        <v>47</v>
      </c>
      <c r="K36" s="40">
        <v>50</v>
      </c>
      <c r="L36" s="40">
        <v>34</v>
      </c>
      <c r="M36" s="40">
        <v>18</v>
      </c>
      <c r="N36" s="40">
        <v>24</v>
      </c>
      <c r="O36" s="175">
        <f>'2022_9ter_Mois-Maand '!O35</f>
        <v>7</v>
      </c>
      <c r="P36" s="10"/>
      <c r="Q36" s="60" t="s">
        <v>602</v>
      </c>
      <c r="R36" s="61" t="s">
        <v>603</v>
      </c>
      <c r="S36" s="62" t="s">
        <v>604</v>
      </c>
    </row>
    <row r="37" spans="1:19" ht="15" customHeight="1" x14ac:dyDescent="0.2">
      <c r="A37" s="112" t="s">
        <v>713</v>
      </c>
      <c r="B37" s="95" t="s">
        <v>228</v>
      </c>
      <c r="C37" s="120" t="s">
        <v>705</v>
      </c>
      <c r="D37" s="41" t="s">
        <v>705</v>
      </c>
      <c r="E37" s="41" t="s">
        <v>705</v>
      </c>
      <c r="F37" s="41" t="s">
        <v>705</v>
      </c>
      <c r="G37" s="41" t="s">
        <v>705</v>
      </c>
      <c r="H37" s="41" t="s">
        <v>705</v>
      </c>
      <c r="I37" s="41" t="s">
        <v>705</v>
      </c>
      <c r="J37" s="41" t="s">
        <v>705</v>
      </c>
      <c r="K37" s="41" t="s">
        <v>705</v>
      </c>
      <c r="L37" s="41" t="s">
        <v>705</v>
      </c>
      <c r="M37" s="42">
        <v>0</v>
      </c>
      <c r="N37" s="42">
        <v>1</v>
      </c>
      <c r="O37" s="179">
        <f>'2022_9ter_Mois-Maand '!O36</f>
        <v>0</v>
      </c>
      <c r="P37" s="10"/>
      <c r="Q37" s="65" t="s">
        <v>719</v>
      </c>
      <c r="R37" s="43" t="s">
        <v>720</v>
      </c>
      <c r="S37" s="66" t="s">
        <v>721</v>
      </c>
    </row>
    <row r="38" spans="1:19" ht="15" customHeight="1" thickBot="1" x14ac:dyDescent="0.25">
      <c r="A38" s="122" t="s">
        <v>766</v>
      </c>
      <c r="B38" s="123" t="s">
        <v>694</v>
      </c>
      <c r="C38" s="100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76">
        <f>'2022_9ter_Mois-Maand '!O37</f>
        <v>0</v>
      </c>
      <c r="P38" s="10"/>
      <c r="Q38" s="60" t="s">
        <v>729</v>
      </c>
      <c r="R38" s="61" t="s">
        <v>643</v>
      </c>
      <c r="S38" s="62" t="s">
        <v>730</v>
      </c>
    </row>
    <row r="39" spans="1:19" ht="15" customHeight="1" thickBot="1" x14ac:dyDescent="0.25">
      <c r="A39" s="84" t="s">
        <v>684</v>
      </c>
      <c r="B39" s="85" t="s">
        <v>674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77"/>
      <c r="P39" s="10"/>
      <c r="Q39" s="60"/>
      <c r="R39" s="61"/>
      <c r="S39" s="62"/>
    </row>
    <row r="40" spans="1:19" ht="15" customHeight="1" x14ac:dyDescent="0.2">
      <c r="A40" s="116" t="s">
        <v>178</v>
      </c>
      <c r="B40" s="117" t="s">
        <v>182</v>
      </c>
      <c r="C40" s="90">
        <v>72</v>
      </c>
      <c r="D40" s="91">
        <v>182</v>
      </c>
      <c r="E40" s="91">
        <v>410</v>
      </c>
      <c r="F40" s="91">
        <v>217</v>
      </c>
      <c r="G40" s="91">
        <v>166</v>
      </c>
      <c r="H40" s="91">
        <v>131</v>
      </c>
      <c r="I40" s="91">
        <v>81</v>
      </c>
      <c r="J40" s="92">
        <v>76</v>
      </c>
      <c r="K40" s="92">
        <v>53</v>
      </c>
      <c r="L40" s="92">
        <v>93</v>
      </c>
      <c r="M40" s="92">
        <v>46</v>
      </c>
      <c r="N40" s="92">
        <v>29</v>
      </c>
      <c r="O40" s="174">
        <f>'2022_9ter_Mois-Maand '!O39</f>
        <v>36</v>
      </c>
      <c r="P40" s="10"/>
      <c r="Q40" s="60" t="s">
        <v>179</v>
      </c>
      <c r="R40" s="61" t="s">
        <v>180</v>
      </c>
      <c r="S40" s="62" t="s">
        <v>181</v>
      </c>
    </row>
    <row r="41" spans="1:19" ht="15" customHeight="1" x14ac:dyDescent="0.2">
      <c r="A41" s="94" t="s">
        <v>3</v>
      </c>
      <c r="B41" s="95" t="s">
        <v>4</v>
      </c>
      <c r="C41" s="96">
        <v>36</v>
      </c>
      <c r="D41" s="70">
        <v>104</v>
      </c>
      <c r="E41" s="70">
        <v>117</v>
      </c>
      <c r="F41" s="70">
        <v>144</v>
      </c>
      <c r="G41" s="70">
        <v>128</v>
      </c>
      <c r="H41" s="70">
        <v>48</v>
      </c>
      <c r="I41" s="70">
        <v>44</v>
      </c>
      <c r="J41" s="40">
        <v>60</v>
      </c>
      <c r="K41" s="40">
        <v>47</v>
      </c>
      <c r="L41" s="40">
        <v>47</v>
      </c>
      <c r="M41" s="40">
        <v>40</v>
      </c>
      <c r="N41" s="40">
        <v>24</v>
      </c>
      <c r="O41" s="175">
        <f>'2022_9ter_Mois-Maand '!O40</f>
        <v>20</v>
      </c>
      <c r="P41" s="10"/>
      <c r="Q41" s="60" t="s">
        <v>3</v>
      </c>
      <c r="R41" s="61" t="s">
        <v>3</v>
      </c>
      <c r="S41" s="62" t="s">
        <v>3</v>
      </c>
    </row>
    <row r="42" spans="1:19" ht="15" customHeight="1" x14ac:dyDescent="0.2">
      <c r="A42" s="94" t="s">
        <v>54</v>
      </c>
      <c r="B42" s="95" t="s">
        <v>56</v>
      </c>
      <c r="C42" s="96">
        <v>0</v>
      </c>
      <c r="D42" s="70">
        <v>11</v>
      </c>
      <c r="E42" s="70">
        <v>28</v>
      </c>
      <c r="F42" s="70">
        <v>12</v>
      </c>
      <c r="G42" s="70">
        <v>7</v>
      </c>
      <c r="H42" s="70">
        <v>12</v>
      </c>
      <c r="I42" s="70">
        <v>10</v>
      </c>
      <c r="J42" s="40">
        <v>7</v>
      </c>
      <c r="K42" s="40">
        <v>3</v>
      </c>
      <c r="L42" s="40">
        <v>1</v>
      </c>
      <c r="M42" s="40">
        <v>2</v>
      </c>
      <c r="N42" s="40">
        <v>2</v>
      </c>
      <c r="O42" s="175">
        <f>'2022_9ter_Mois-Maand '!O41</f>
        <v>1</v>
      </c>
      <c r="P42" s="10"/>
      <c r="Q42" s="60" t="s">
        <v>55</v>
      </c>
      <c r="R42" s="61" t="s">
        <v>55</v>
      </c>
      <c r="S42" s="62" t="s">
        <v>55</v>
      </c>
    </row>
    <row r="43" spans="1:19" ht="15" customHeight="1" x14ac:dyDescent="0.2">
      <c r="A43" s="118" t="s">
        <v>100</v>
      </c>
      <c r="B43" s="119" t="s">
        <v>102</v>
      </c>
      <c r="C43" s="96">
        <v>0</v>
      </c>
      <c r="D43" s="70">
        <v>0</v>
      </c>
      <c r="E43" s="70">
        <v>0</v>
      </c>
      <c r="F43" s="70">
        <v>2</v>
      </c>
      <c r="G43" s="70">
        <v>0</v>
      </c>
      <c r="H43" s="70">
        <v>1</v>
      </c>
      <c r="I43" s="7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175">
        <f>'2022_9ter_Mois-Maand '!O42</f>
        <v>0</v>
      </c>
      <c r="P43" s="10"/>
      <c r="Q43" s="60" t="s">
        <v>100</v>
      </c>
      <c r="R43" s="61" t="s">
        <v>101</v>
      </c>
      <c r="S43" s="62" t="s">
        <v>100</v>
      </c>
    </row>
    <row r="44" spans="1:19" ht="15" customHeight="1" x14ac:dyDescent="0.2">
      <c r="A44" s="118" t="s">
        <v>57</v>
      </c>
      <c r="B44" s="119" t="s">
        <v>58</v>
      </c>
      <c r="C44" s="96">
        <v>8</v>
      </c>
      <c r="D44" s="70">
        <v>26</v>
      </c>
      <c r="E44" s="70">
        <v>30</v>
      </c>
      <c r="F44" s="70">
        <v>6</v>
      </c>
      <c r="G44" s="70">
        <v>19</v>
      </c>
      <c r="H44" s="70">
        <v>7</v>
      </c>
      <c r="I44" s="70">
        <v>21</v>
      </c>
      <c r="J44" s="40">
        <v>13</v>
      </c>
      <c r="K44" s="40">
        <v>6</v>
      </c>
      <c r="L44" s="40">
        <v>4</v>
      </c>
      <c r="M44" s="40">
        <v>9</v>
      </c>
      <c r="N44" s="40">
        <v>6</v>
      </c>
      <c r="O44" s="175">
        <f>'2022_9ter_Mois-Maand '!O43</f>
        <v>5</v>
      </c>
      <c r="P44" s="10"/>
      <c r="Q44" s="60" t="s">
        <v>57</v>
      </c>
      <c r="R44" s="61" t="s">
        <v>57</v>
      </c>
      <c r="S44" s="62" t="s">
        <v>57</v>
      </c>
    </row>
    <row r="45" spans="1:19" ht="15" customHeight="1" x14ac:dyDescent="0.2">
      <c r="A45" s="118" t="s">
        <v>47</v>
      </c>
      <c r="B45" s="119" t="s">
        <v>48</v>
      </c>
      <c r="C45" s="96">
        <v>8</v>
      </c>
      <c r="D45" s="70">
        <v>64</v>
      </c>
      <c r="E45" s="70">
        <v>121</v>
      </c>
      <c r="F45" s="70">
        <v>57</v>
      </c>
      <c r="G45" s="70">
        <v>29</v>
      </c>
      <c r="H45" s="70">
        <v>38</v>
      </c>
      <c r="I45" s="70">
        <v>17</v>
      </c>
      <c r="J45" s="40">
        <v>13</v>
      </c>
      <c r="K45" s="40">
        <v>8</v>
      </c>
      <c r="L45" s="40">
        <v>8</v>
      </c>
      <c r="M45" s="40">
        <v>6</v>
      </c>
      <c r="N45" s="40">
        <v>2</v>
      </c>
      <c r="O45" s="175">
        <f>'2022_9ter_Mois-Maand '!O44</f>
        <v>2</v>
      </c>
      <c r="P45" s="10"/>
      <c r="Q45" s="60" t="s">
        <v>47</v>
      </c>
      <c r="R45" s="61" t="s">
        <v>47</v>
      </c>
      <c r="S45" s="62" t="s">
        <v>47</v>
      </c>
    </row>
    <row r="46" spans="1:19" ht="15" customHeight="1" x14ac:dyDescent="0.2">
      <c r="A46" s="94" t="s">
        <v>122</v>
      </c>
      <c r="B46" s="95" t="s">
        <v>126</v>
      </c>
      <c r="C46" s="96">
        <v>50</v>
      </c>
      <c r="D46" s="70">
        <v>300</v>
      </c>
      <c r="E46" s="70">
        <v>412</v>
      </c>
      <c r="F46" s="70">
        <v>207</v>
      </c>
      <c r="G46" s="70">
        <v>141</v>
      </c>
      <c r="H46" s="70">
        <v>103</v>
      </c>
      <c r="I46" s="70">
        <v>76</v>
      </c>
      <c r="J46" s="40">
        <v>76</v>
      </c>
      <c r="K46" s="40">
        <v>71</v>
      </c>
      <c r="L46" s="40">
        <v>60</v>
      </c>
      <c r="M46" s="40">
        <v>40</v>
      </c>
      <c r="N46" s="40">
        <v>37</v>
      </c>
      <c r="O46" s="175">
        <f>'2022_9ter_Mois-Maand '!O45</f>
        <v>31</v>
      </c>
      <c r="P46" s="10"/>
      <c r="Q46" s="60" t="s">
        <v>123</v>
      </c>
      <c r="R46" s="61" t="s">
        <v>124</v>
      </c>
      <c r="S46" s="62" t="s">
        <v>125</v>
      </c>
    </row>
    <row r="47" spans="1:19" ht="15" customHeight="1" x14ac:dyDescent="0.2">
      <c r="A47" s="94" t="s">
        <v>767</v>
      </c>
      <c r="B47" s="95" t="s">
        <v>146</v>
      </c>
      <c r="C47" s="96">
        <v>0</v>
      </c>
      <c r="D47" s="70">
        <v>3</v>
      </c>
      <c r="E47" s="70">
        <v>18</v>
      </c>
      <c r="F47" s="70">
        <v>0</v>
      </c>
      <c r="G47" s="70">
        <v>0</v>
      </c>
      <c r="H47" s="70">
        <v>0</v>
      </c>
      <c r="I47" s="7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175">
        <f>'2022_9ter_Mois-Maand '!O46</f>
        <v>0</v>
      </c>
      <c r="P47" s="10"/>
      <c r="Q47" s="60" t="s">
        <v>143</v>
      </c>
      <c r="R47" s="61" t="s">
        <v>144</v>
      </c>
      <c r="S47" s="62" t="s">
        <v>145</v>
      </c>
    </row>
    <row r="48" spans="1:19" ht="15" customHeight="1" x14ac:dyDescent="0.2">
      <c r="A48" s="94" t="s">
        <v>768</v>
      </c>
      <c r="B48" s="95" t="s">
        <v>104</v>
      </c>
      <c r="C48" s="96">
        <v>9</v>
      </c>
      <c r="D48" s="70">
        <v>2</v>
      </c>
      <c r="E48" s="70">
        <v>1</v>
      </c>
      <c r="F48" s="70">
        <v>2</v>
      </c>
      <c r="G48" s="70">
        <v>1</v>
      </c>
      <c r="H48" s="70">
        <v>1</v>
      </c>
      <c r="I48" s="70">
        <v>0</v>
      </c>
      <c r="J48" s="40">
        <v>0</v>
      </c>
      <c r="K48" s="40">
        <v>1</v>
      </c>
      <c r="L48" s="40">
        <v>0</v>
      </c>
      <c r="M48" s="40">
        <v>0</v>
      </c>
      <c r="N48" s="40">
        <v>16</v>
      </c>
      <c r="O48" s="175">
        <f>'2022_9ter_Mois-Maand '!O47</f>
        <v>0</v>
      </c>
      <c r="P48" s="10"/>
      <c r="Q48" s="60" t="s">
        <v>731</v>
      </c>
      <c r="R48" s="61" t="s">
        <v>103</v>
      </c>
      <c r="S48" s="62" t="s">
        <v>732</v>
      </c>
    </row>
    <row r="49" spans="1:19" ht="15" customHeight="1" x14ac:dyDescent="0.2">
      <c r="A49" s="94" t="s">
        <v>571</v>
      </c>
      <c r="B49" s="95" t="s">
        <v>575</v>
      </c>
      <c r="C49" s="96">
        <v>0</v>
      </c>
      <c r="D49" s="70">
        <v>3</v>
      </c>
      <c r="E49" s="70">
        <v>2</v>
      </c>
      <c r="F49" s="70">
        <v>4</v>
      </c>
      <c r="G49" s="70">
        <v>2</v>
      </c>
      <c r="H49" s="70">
        <v>3</v>
      </c>
      <c r="I49" s="70">
        <v>5</v>
      </c>
      <c r="J49" s="40">
        <v>1</v>
      </c>
      <c r="K49" s="40">
        <v>1</v>
      </c>
      <c r="L49" s="40">
        <v>4</v>
      </c>
      <c r="M49" s="40">
        <v>1</v>
      </c>
      <c r="N49" s="40">
        <v>3</v>
      </c>
      <c r="O49" s="175">
        <f>'2022_9ter_Mois-Maand '!O48</f>
        <v>1</v>
      </c>
      <c r="P49" s="10"/>
      <c r="Q49" s="60" t="s">
        <v>572</v>
      </c>
      <c r="R49" s="61" t="s">
        <v>573</v>
      </c>
      <c r="S49" s="62" t="s">
        <v>574</v>
      </c>
    </row>
    <row r="50" spans="1:19" ht="15" customHeight="1" x14ac:dyDescent="0.2">
      <c r="A50" s="94" t="s">
        <v>138</v>
      </c>
      <c r="B50" s="95" t="s">
        <v>142</v>
      </c>
      <c r="C50" s="96">
        <v>1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175">
        <f>'2022_9ter_Mois-Maand '!O49</f>
        <v>0</v>
      </c>
      <c r="P50" s="10"/>
      <c r="Q50" s="60" t="s">
        <v>139</v>
      </c>
      <c r="R50" s="61" t="s">
        <v>140</v>
      </c>
      <c r="S50" s="62" t="s">
        <v>141</v>
      </c>
    </row>
    <row r="51" spans="1:19" ht="15" customHeight="1" x14ac:dyDescent="0.2">
      <c r="A51" s="94" t="s">
        <v>733</v>
      </c>
      <c r="B51" s="95" t="s">
        <v>130</v>
      </c>
      <c r="C51" s="96">
        <v>15</v>
      </c>
      <c r="D51" s="70">
        <v>16</v>
      </c>
      <c r="E51" s="70">
        <v>19</v>
      </c>
      <c r="F51" s="70">
        <v>12</v>
      </c>
      <c r="G51" s="70">
        <v>51</v>
      </c>
      <c r="H51" s="70">
        <v>4</v>
      </c>
      <c r="I51" s="70">
        <v>6</v>
      </c>
      <c r="J51" s="40">
        <v>5</v>
      </c>
      <c r="K51" s="40">
        <v>4</v>
      </c>
      <c r="L51" s="40">
        <v>3</v>
      </c>
      <c r="M51" s="40">
        <v>4</v>
      </c>
      <c r="N51" s="40">
        <v>1</v>
      </c>
      <c r="O51" s="175">
        <f>'2022_9ter_Mois-Maand '!O50</f>
        <v>5</v>
      </c>
      <c r="P51" s="10"/>
      <c r="Q51" s="60" t="s">
        <v>733</v>
      </c>
      <c r="R51" s="61" t="s">
        <v>129</v>
      </c>
      <c r="S51" s="62" t="s">
        <v>733</v>
      </c>
    </row>
    <row r="52" spans="1:19" ht="15" customHeight="1" x14ac:dyDescent="0.2">
      <c r="A52" s="94" t="s">
        <v>769</v>
      </c>
      <c r="B52" s="95" t="s">
        <v>128</v>
      </c>
      <c r="C52" s="96">
        <v>65</v>
      </c>
      <c r="D52" s="70">
        <v>763</v>
      </c>
      <c r="E52" s="70">
        <v>778</v>
      </c>
      <c r="F52" s="70">
        <v>580</v>
      </c>
      <c r="G52" s="70">
        <v>459</v>
      </c>
      <c r="H52" s="70">
        <v>418</v>
      </c>
      <c r="I52" s="70">
        <v>256</v>
      </c>
      <c r="J52" s="40">
        <v>291</v>
      </c>
      <c r="K52" s="40">
        <v>244</v>
      </c>
      <c r="L52" s="40">
        <v>263</v>
      </c>
      <c r="M52" s="40">
        <v>188</v>
      </c>
      <c r="N52" s="40">
        <v>116</v>
      </c>
      <c r="O52" s="175">
        <f>'2022_9ter_Mois-Maand '!O51</f>
        <v>93</v>
      </c>
      <c r="P52" s="10"/>
      <c r="Q52" s="60" t="s">
        <v>734</v>
      </c>
      <c r="R52" s="61" t="s">
        <v>127</v>
      </c>
      <c r="S52" s="62" t="s">
        <v>734</v>
      </c>
    </row>
    <row r="53" spans="1:19" ht="15" customHeight="1" x14ac:dyDescent="0.2">
      <c r="A53" s="94" t="s">
        <v>118</v>
      </c>
      <c r="B53" s="95" t="s">
        <v>121</v>
      </c>
      <c r="C53" s="96">
        <v>5</v>
      </c>
      <c r="D53" s="70">
        <v>28</v>
      </c>
      <c r="E53" s="70">
        <v>58</v>
      </c>
      <c r="F53" s="70">
        <v>36</v>
      </c>
      <c r="G53" s="70">
        <v>35</v>
      </c>
      <c r="H53" s="70">
        <v>21</v>
      </c>
      <c r="I53" s="70">
        <v>16</v>
      </c>
      <c r="J53" s="40">
        <v>14</v>
      </c>
      <c r="K53" s="40">
        <v>9</v>
      </c>
      <c r="L53" s="40">
        <v>8</v>
      </c>
      <c r="M53" s="40">
        <v>7</v>
      </c>
      <c r="N53" s="40">
        <v>11</v>
      </c>
      <c r="O53" s="175">
        <f>'2022_9ter_Mois-Maand '!O52</f>
        <v>14</v>
      </c>
      <c r="P53" s="10"/>
      <c r="Q53" s="60" t="s">
        <v>119</v>
      </c>
      <c r="R53" s="61" t="s">
        <v>118</v>
      </c>
      <c r="S53" s="62" t="s">
        <v>120</v>
      </c>
    </row>
    <row r="54" spans="1:19" ht="15" customHeight="1" x14ac:dyDescent="0.2">
      <c r="A54" s="118" t="s">
        <v>163</v>
      </c>
      <c r="B54" s="119" t="s">
        <v>165</v>
      </c>
      <c r="C54" s="96">
        <v>0</v>
      </c>
      <c r="D54" s="70">
        <v>7</v>
      </c>
      <c r="E54" s="70">
        <v>10</v>
      </c>
      <c r="F54" s="70">
        <v>20</v>
      </c>
      <c r="G54" s="70">
        <v>16</v>
      </c>
      <c r="H54" s="70">
        <v>33</v>
      </c>
      <c r="I54" s="70">
        <v>14</v>
      </c>
      <c r="J54" s="40">
        <v>5</v>
      </c>
      <c r="K54" s="40">
        <v>3</v>
      </c>
      <c r="L54" s="40">
        <v>5</v>
      </c>
      <c r="M54" s="40">
        <v>3</v>
      </c>
      <c r="N54" s="40">
        <v>0</v>
      </c>
      <c r="O54" s="175">
        <f>'2022_9ter_Mois-Maand '!O53</f>
        <v>0</v>
      </c>
      <c r="P54" s="10"/>
      <c r="Q54" s="60" t="s">
        <v>163</v>
      </c>
      <c r="R54" s="61" t="s">
        <v>164</v>
      </c>
      <c r="S54" s="62" t="s">
        <v>163</v>
      </c>
    </row>
    <row r="55" spans="1:19" ht="15" customHeight="1" x14ac:dyDescent="0.2">
      <c r="A55" s="118" t="s">
        <v>186</v>
      </c>
      <c r="B55" s="119" t="s">
        <v>189</v>
      </c>
      <c r="C55" s="96">
        <v>13</v>
      </c>
      <c r="D55" s="70">
        <v>40</v>
      </c>
      <c r="E55" s="70">
        <v>84</v>
      </c>
      <c r="F55" s="70">
        <v>74</v>
      </c>
      <c r="G55" s="70">
        <v>38</v>
      </c>
      <c r="H55" s="70">
        <v>16</v>
      </c>
      <c r="I55" s="70">
        <v>18</v>
      </c>
      <c r="J55" s="40">
        <v>26</v>
      </c>
      <c r="K55" s="40">
        <v>12</v>
      </c>
      <c r="L55" s="40">
        <v>15</v>
      </c>
      <c r="M55" s="40">
        <v>3</v>
      </c>
      <c r="N55" s="40">
        <v>6</v>
      </c>
      <c r="O55" s="175">
        <f>'2022_9ter_Mois-Maand '!O54</f>
        <v>5</v>
      </c>
      <c r="P55" s="10"/>
      <c r="Q55" s="60" t="s">
        <v>186</v>
      </c>
      <c r="R55" s="61" t="s">
        <v>187</v>
      </c>
      <c r="S55" s="62" t="s">
        <v>188</v>
      </c>
    </row>
    <row r="56" spans="1:19" ht="15" customHeight="1" x14ac:dyDescent="0.2">
      <c r="A56" s="94" t="s">
        <v>245</v>
      </c>
      <c r="B56" s="95" t="s">
        <v>249</v>
      </c>
      <c r="C56" s="96">
        <v>0</v>
      </c>
      <c r="D56" s="70">
        <v>1</v>
      </c>
      <c r="E56" s="70">
        <v>2</v>
      </c>
      <c r="F56" s="70">
        <v>0</v>
      </c>
      <c r="G56" s="70">
        <v>0</v>
      </c>
      <c r="H56" s="70">
        <v>1</v>
      </c>
      <c r="I56" s="7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175">
        <f>'2022_9ter_Mois-Maand '!O55</f>
        <v>0</v>
      </c>
      <c r="P56" s="10"/>
      <c r="Q56" s="60" t="s">
        <v>246</v>
      </c>
      <c r="R56" s="61" t="s">
        <v>247</v>
      </c>
      <c r="S56" s="62" t="s">
        <v>248</v>
      </c>
    </row>
    <row r="57" spans="1:19" ht="15" customHeight="1" x14ac:dyDescent="0.2">
      <c r="A57" s="94" t="s">
        <v>190</v>
      </c>
      <c r="B57" s="95" t="s">
        <v>192</v>
      </c>
      <c r="C57" s="96">
        <v>1</v>
      </c>
      <c r="D57" s="70">
        <v>2</v>
      </c>
      <c r="E57" s="70">
        <v>8</v>
      </c>
      <c r="F57" s="70">
        <v>4</v>
      </c>
      <c r="G57" s="70">
        <v>3</v>
      </c>
      <c r="H57" s="70">
        <v>4</v>
      </c>
      <c r="I57" s="70">
        <v>2</v>
      </c>
      <c r="J57" s="40">
        <v>3</v>
      </c>
      <c r="K57" s="40">
        <v>4</v>
      </c>
      <c r="L57" s="40">
        <v>3</v>
      </c>
      <c r="M57" s="40">
        <v>3</v>
      </c>
      <c r="N57" s="40">
        <v>3</v>
      </c>
      <c r="O57" s="175">
        <f>'2022_9ter_Mois-Maand '!O56</f>
        <v>0</v>
      </c>
      <c r="P57" s="10"/>
      <c r="Q57" s="60" t="s">
        <v>191</v>
      </c>
      <c r="R57" s="61" t="s">
        <v>191</v>
      </c>
      <c r="S57" s="62" t="s">
        <v>191</v>
      </c>
    </row>
    <row r="58" spans="1:19" ht="15" customHeight="1" x14ac:dyDescent="0.2">
      <c r="A58" s="94" t="s">
        <v>207</v>
      </c>
      <c r="B58" s="95" t="s">
        <v>211</v>
      </c>
      <c r="C58" s="96">
        <v>8</v>
      </c>
      <c r="D58" s="70">
        <v>4</v>
      </c>
      <c r="E58" s="70">
        <v>28</v>
      </c>
      <c r="F58" s="70">
        <v>20</v>
      </c>
      <c r="G58" s="70">
        <v>11</v>
      </c>
      <c r="H58" s="70">
        <v>6</v>
      </c>
      <c r="I58" s="70">
        <v>5</v>
      </c>
      <c r="J58" s="40">
        <v>4</v>
      </c>
      <c r="K58" s="40">
        <v>1</v>
      </c>
      <c r="L58" s="40">
        <v>4</v>
      </c>
      <c r="M58" s="40">
        <v>9</v>
      </c>
      <c r="N58" s="40">
        <v>1</v>
      </c>
      <c r="O58" s="175">
        <f>'2022_9ter_Mois-Maand '!O57</f>
        <v>3</v>
      </c>
      <c r="P58" s="10"/>
      <c r="Q58" s="60" t="s">
        <v>208</v>
      </c>
      <c r="R58" s="61" t="s">
        <v>209</v>
      </c>
      <c r="S58" s="62" t="s">
        <v>210</v>
      </c>
    </row>
    <row r="59" spans="1:19" ht="15" customHeight="1" x14ac:dyDescent="0.2">
      <c r="A59" s="118" t="s">
        <v>225</v>
      </c>
      <c r="B59" s="119" t="s">
        <v>227</v>
      </c>
      <c r="C59" s="96">
        <v>4</v>
      </c>
      <c r="D59" s="70">
        <v>4</v>
      </c>
      <c r="E59" s="70">
        <v>5</v>
      </c>
      <c r="F59" s="70">
        <v>11</v>
      </c>
      <c r="G59" s="70">
        <v>0</v>
      </c>
      <c r="H59" s="70">
        <v>1</v>
      </c>
      <c r="I59" s="70">
        <v>1</v>
      </c>
      <c r="J59" s="40">
        <v>2</v>
      </c>
      <c r="K59" s="40">
        <v>1</v>
      </c>
      <c r="L59" s="40">
        <v>3</v>
      </c>
      <c r="M59" s="40">
        <v>2</v>
      </c>
      <c r="N59" s="40">
        <v>1</v>
      </c>
      <c r="O59" s="175">
        <f>'2022_9ter_Mois-Maand '!O58</f>
        <v>0</v>
      </c>
      <c r="P59" s="10"/>
      <c r="Q59" s="60" t="s">
        <v>225</v>
      </c>
      <c r="R59" s="61" t="s">
        <v>226</v>
      </c>
      <c r="S59" s="62" t="s">
        <v>225</v>
      </c>
    </row>
    <row r="60" spans="1:19" ht="15" customHeight="1" x14ac:dyDescent="0.2">
      <c r="A60" s="118" t="s">
        <v>239</v>
      </c>
      <c r="B60" s="119" t="s">
        <v>241</v>
      </c>
      <c r="C60" s="96">
        <v>1</v>
      </c>
      <c r="D60" s="70">
        <v>34</v>
      </c>
      <c r="E60" s="70">
        <v>7</v>
      </c>
      <c r="F60" s="70">
        <v>11</v>
      </c>
      <c r="G60" s="70">
        <v>4</v>
      </c>
      <c r="H60" s="70">
        <v>3</v>
      </c>
      <c r="I60" s="70">
        <v>1</v>
      </c>
      <c r="J60" s="40">
        <v>4</v>
      </c>
      <c r="K60" s="40">
        <v>1</v>
      </c>
      <c r="L60" s="40">
        <v>1</v>
      </c>
      <c r="M60" s="40">
        <v>1</v>
      </c>
      <c r="N60" s="40">
        <v>3</v>
      </c>
      <c r="O60" s="175">
        <f>'2022_9ter_Mois-Maand '!O59</f>
        <v>1</v>
      </c>
      <c r="P60" s="10"/>
      <c r="Q60" s="60" t="s">
        <v>240</v>
      </c>
      <c r="R60" s="61" t="s">
        <v>240</v>
      </c>
      <c r="S60" s="62" t="s">
        <v>240</v>
      </c>
    </row>
    <row r="61" spans="1:19" ht="15" customHeight="1" x14ac:dyDescent="0.2">
      <c r="A61" s="94" t="s">
        <v>234</v>
      </c>
      <c r="B61" s="95" t="s">
        <v>235</v>
      </c>
      <c r="C61" s="96">
        <v>14</v>
      </c>
      <c r="D61" s="70">
        <v>37</v>
      </c>
      <c r="E61" s="70">
        <v>75</v>
      </c>
      <c r="F61" s="70">
        <v>55</v>
      </c>
      <c r="G61" s="70">
        <v>32</v>
      </c>
      <c r="H61" s="70">
        <v>26</v>
      </c>
      <c r="I61" s="70">
        <v>15</v>
      </c>
      <c r="J61" s="40">
        <v>7</v>
      </c>
      <c r="K61" s="40">
        <v>7</v>
      </c>
      <c r="L61" s="40">
        <v>13</v>
      </c>
      <c r="M61" s="40">
        <v>13</v>
      </c>
      <c r="N61" s="40">
        <v>6</v>
      </c>
      <c r="O61" s="175">
        <f>'2022_9ter_Mois-Maand '!O60</f>
        <v>14</v>
      </c>
      <c r="P61" s="10"/>
      <c r="Q61" s="60" t="s">
        <v>234</v>
      </c>
      <c r="R61" s="61" t="s">
        <v>234</v>
      </c>
      <c r="S61" s="62" t="s">
        <v>234</v>
      </c>
    </row>
    <row r="62" spans="1:19" ht="15" customHeight="1" x14ac:dyDescent="0.2">
      <c r="A62" s="94" t="s">
        <v>236</v>
      </c>
      <c r="B62" s="95" t="s">
        <v>238</v>
      </c>
      <c r="C62" s="96">
        <v>36</v>
      </c>
      <c r="D62" s="70">
        <v>386</v>
      </c>
      <c r="E62" s="70">
        <v>357</v>
      </c>
      <c r="F62" s="70">
        <v>305</v>
      </c>
      <c r="G62" s="70">
        <v>176</v>
      </c>
      <c r="H62" s="70">
        <v>123</v>
      </c>
      <c r="I62" s="70">
        <v>70</v>
      </c>
      <c r="J62" s="40">
        <v>57</v>
      </c>
      <c r="K62" s="40">
        <v>42</v>
      </c>
      <c r="L62" s="40">
        <v>38</v>
      </c>
      <c r="M62" s="40">
        <v>24</v>
      </c>
      <c r="N62" s="40">
        <v>37</v>
      </c>
      <c r="O62" s="175">
        <f>'2022_9ter_Mois-Maand '!O61</f>
        <v>37</v>
      </c>
      <c r="P62" s="10"/>
      <c r="Q62" s="60" t="s">
        <v>735</v>
      </c>
      <c r="R62" s="61" t="s">
        <v>237</v>
      </c>
      <c r="S62" s="62" t="s">
        <v>237</v>
      </c>
    </row>
    <row r="63" spans="1:19" ht="15" customHeight="1" x14ac:dyDescent="0.2">
      <c r="A63" s="94" t="s">
        <v>770</v>
      </c>
      <c r="B63" s="95" t="s">
        <v>244</v>
      </c>
      <c r="C63" s="96">
        <v>0</v>
      </c>
      <c r="D63" s="70">
        <v>1</v>
      </c>
      <c r="E63" s="70">
        <v>26</v>
      </c>
      <c r="F63" s="70">
        <v>0</v>
      </c>
      <c r="G63" s="70">
        <v>0</v>
      </c>
      <c r="H63" s="70">
        <v>1</v>
      </c>
      <c r="I63" s="70">
        <v>0</v>
      </c>
      <c r="J63" s="40">
        <v>1</v>
      </c>
      <c r="K63" s="40">
        <v>0</v>
      </c>
      <c r="L63" s="40">
        <v>0</v>
      </c>
      <c r="M63" s="40">
        <v>0</v>
      </c>
      <c r="N63" s="40">
        <v>0</v>
      </c>
      <c r="O63" s="175">
        <f>'2022_9ter_Mois-Maand '!O62</f>
        <v>0</v>
      </c>
      <c r="P63" s="10"/>
      <c r="Q63" s="60" t="s">
        <v>242</v>
      </c>
      <c r="R63" s="61" t="s">
        <v>243</v>
      </c>
      <c r="S63" s="62" t="s">
        <v>243</v>
      </c>
    </row>
    <row r="64" spans="1:19" ht="15" customHeight="1" x14ac:dyDescent="0.2">
      <c r="A64" s="94" t="s">
        <v>323</v>
      </c>
      <c r="B64" s="95" t="s">
        <v>325</v>
      </c>
      <c r="C64" s="96">
        <v>4</v>
      </c>
      <c r="D64" s="70">
        <v>18</v>
      </c>
      <c r="E64" s="70">
        <v>21</v>
      </c>
      <c r="F64" s="70">
        <v>20</v>
      </c>
      <c r="G64" s="70">
        <v>15</v>
      </c>
      <c r="H64" s="70">
        <v>19</v>
      </c>
      <c r="I64" s="70">
        <v>1</v>
      </c>
      <c r="J64" s="40">
        <v>2</v>
      </c>
      <c r="K64" s="40">
        <v>4</v>
      </c>
      <c r="L64" s="40">
        <v>4</v>
      </c>
      <c r="M64" s="40">
        <v>2</v>
      </c>
      <c r="N64" s="40">
        <v>0</v>
      </c>
      <c r="O64" s="175">
        <f>'2022_9ter_Mois-Maand '!O63</f>
        <v>2</v>
      </c>
      <c r="P64" s="10"/>
      <c r="Q64" s="60" t="s">
        <v>324</v>
      </c>
      <c r="R64" s="61" t="s">
        <v>324</v>
      </c>
      <c r="S64" s="62" t="s">
        <v>323</v>
      </c>
    </row>
    <row r="65" spans="1:19" ht="15" customHeight="1" x14ac:dyDescent="0.2">
      <c r="A65" s="118" t="s">
        <v>364</v>
      </c>
      <c r="B65" s="119" t="s">
        <v>365</v>
      </c>
      <c r="C65" s="96">
        <v>9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175">
        <f>'2022_9ter_Mois-Maand '!O64</f>
        <v>0</v>
      </c>
      <c r="P65" s="10"/>
      <c r="Q65" s="60" t="s">
        <v>364</v>
      </c>
      <c r="R65" s="61" t="s">
        <v>364</v>
      </c>
      <c r="S65" s="62" t="s">
        <v>364</v>
      </c>
    </row>
    <row r="66" spans="1:19" ht="15" customHeight="1" x14ac:dyDescent="0.2">
      <c r="A66" s="118" t="s">
        <v>771</v>
      </c>
      <c r="B66" s="119" t="s">
        <v>352</v>
      </c>
      <c r="C66" s="96">
        <v>1</v>
      </c>
      <c r="D66" s="70">
        <v>8</v>
      </c>
      <c r="E66" s="70">
        <v>22</v>
      </c>
      <c r="F66" s="70">
        <v>15</v>
      </c>
      <c r="G66" s="70">
        <v>3</v>
      </c>
      <c r="H66" s="70">
        <v>6</v>
      </c>
      <c r="I66" s="70">
        <v>5</v>
      </c>
      <c r="J66" s="40">
        <v>2</v>
      </c>
      <c r="K66" s="40">
        <v>1</v>
      </c>
      <c r="L66" s="40">
        <v>2</v>
      </c>
      <c r="M66" s="40">
        <v>1</v>
      </c>
      <c r="N66" s="40">
        <v>1</v>
      </c>
      <c r="O66" s="175">
        <f>'2022_9ter_Mois-Maand '!O65</f>
        <v>0</v>
      </c>
      <c r="P66" s="10"/>
      <c r="Q66" s="60" t="s">
        <v>351</v>
      </c>
      <c r="R66" s="61" t="s">
        <v>351</v>
      </c>
      <c r="S66" s="62" t="s">
        <v>351</v>
      </c>
    </row>
    <row r="67" spans="1:19" ht="15" customHeight="1" x14ac:dyDescent="0.2">
      <c r="A67" s="94" t="s">
        <v>353</v>
      </c>
      <c r="B67" s="95" t="s">
        <v>356</v>
      </c>
      <c r="C67" s="96">
        <v>1</v>
      </c>
      <c r="D67" s="70">
        <v>2</v>
      </c>
      <c r="E67" s="70">
        <v>2</v>
      </c>
      <c r="F67" s="70">
        <v>2</v>
      </c>
      <c r="G67" s="70">
        <v>1</v>
      </c>
      <c r="H67" s="70">
        <v>0</v>
      </c>
      <c r="I67" s="70">
        <v>1</v>
      </c>
      <c r="J67" s="40">
        <v>1</v>
      </c>
      <c r="K67" s="40">
        <v>1</v>
      </c>
      <c r="L67" s="40">
        <v>0</v>
      </c>
      <c r="M67" s="40">
        <v>0</v>
      </c>
      <c r="N67" s="40">
        <v>0</v>
      </c>
      <c r="O67" s="175">
        <f>'2022_9ter_Mois-Maand '!O66</f>
        <v>0</v>
      </c>
      <c r="P67" s="10"/>
      <c r="Q67" s="60" t="s">
        <v>354</v>
      </c>
      <c r="R67" s="61" t="s">
        <v>355</v>
      </c>
      <c r="S67" s="62" t="s">
        <v>736</v>
      </c>
    </row>
    <row r="68" spans="1:19" ht="15" customHeight="1" x14ac:dyDescent="0.2">
      <c r="A68" s="94" t="s">
        <v>386</v>
      </c>
      <c r="B68" s="95" t="s">
        <v>387</v>
      </c>
      <c r="C68" s="96">
        <v>1</v>
      </c>
      <c r="D68" s="70">
        <v>1</v>
      </c>
      <c r="E68" s="70">
        <v>9</v>
      </c>
      <c r="F68" s="70">
        <v>3</v>
      </c>
      <c r="G68" s="70">
        <v>2</v>
      </c>
      <c r="H68" s="70">
        <v>1</v>
      </c>
      <c r="I68" s="70">
        <v>1</v>
      </c>
      <c r="J68" s="40">
        <v>4</v>
      </c>
      <c r="K68" s="40">
        <v>2</v>
      </c>
      <c r="L68" s="40">
        <v>0</v>
      </c>
      <c r="M68" s="40">
        <v>0</v>
      </c>
      <c r="N68" s="40">
        <v>0</v>
      </c>
      <c r="O68" s="175">
        <f>'2022_9ter_Mois-Maand '!O67</f>
        <v>0</v>
      </c>
      <c r="P68" s="10"/>
      <c r="Q68" s="60" t="s">
        <v>386</v>
      </c>
      <c r="R68" s="61" t="s">
        <v>386</v>
      </c>
      <c r="S68" s="62" t="s">
        <v>386</v>
      </c>
    </row>
    <row r="69" spans="1:19" ht="15" customHeight="1" x14ac:dyDescent="0.2">
      <c r="A69" s="94" t="s">
        <v>429</v>
      </c>
      <c r="B69" s="95" t="s">
        <v>430</v>
      </c>
      <c r="C69" s="96">
        <v>20</v>
      </c>
      <c r="D69" s="70">
        <v>0</v>
      </c>
      <c r="E69" s="70">
        <v>6</v>
      </c>
      <c r="F69" s="70">
        <v>0</v>
      </c>
      <c r="G69" s="70">
        <v>0</v>
      </c>
      <c r="H69" s="70">
        <v>0</v>
      </c>
      <c r="I69" s="70">
        <v>0</v>
      </c>
      <c r="J69" s="40">
        <v>0</v>
      </c>
      <c r="K69" s="40">
        <v>0</v>
      </c>
      <c r="L69" s="40">
        <v>2</v>
      </c>
      <c r="M69" s="40">
        <v>0</v>
      </c>
      <c r="N69" s="40">
        <v>0</v>
      </c>
      <c r="O69" s="175">
        <f>'2022_9ter_Mois-Maand '!O68</f>
        <v>0</v>
      </c>
      <c r="P69" s="10"/>
      <c r="Q69" s="60" t="s">
        <v>429</v>
      </c>
      <c r="R69" s="61" t="s">
        <v>429</v>
      </c>
      <c r="S69" s="62" t="s">
        <v>429</v>
      </c>
    </row>
    <row r="70" spans="1:19" ht="15" customHeight="1" x14ac:dyDescent="0.2">
      <c r="A70" s="94" t="s">
        <v>404</v>
      </c>
      <c r="B70" s="95" t="s">
        <v>405</v>
      </c>
      <c r="C70" s="96">
        <v>2</v>
      </c>
      <c r="D70" s="70">
        <v>4</v>
      </c>
      <c r="E70" s="70">
        <v>5</v>
      </c>
      <c r="F70" s="70">
        <v>2</v>
      </c>
      <c r="G70" s="70">
        <v>4</v>
      </c>
      <c r="H70" s="70">
        <v>6</v>
      </c>
      <c r="I70" s="70">
        <v>12</v>
      </c>
      <c r="J70" s="40">
        <v>3</v>
      </c>
      <c r="K70" s="40">
        <v>0</v>
      </c>
      <c r="L70" s="40">
        <v>0</v>
      </c>
      <c r="M70" s="40">
        <v>1</v>
      </c>
      <c r="N70" s="40">
        <v>0</v>
      </c>
      <c r="O70" s="175">
        <f>'2022_9ter_Mois-Maand '!O69</f>
        <v>1</v>
      </c>
      <c r="P70" s="10"/>
      <c r="Q70" s="60" t="s">
        <v>404</v>
      </c>
      <c r="R70" s="61" t="s">
        <v>404</v>
      </c>
      <c r="S70" s="62" t="s">
        <v>404</v>
      </c>
    </row>
    <row r="71" spans="1:19" ht="15" customHeight="1" x14ac:dyDescent="0.2">
      <c r="A71" s="94" t="s">
        <v>421</v>
      </c>
      <c r="B71" s="95" t="s">
        <v>425</v>
      </c>
      <c r="C71" s="96">
        <v>25</v>
      </c>
      <c r="D71" s="70">
        <v>47</v>
      </c>
      <c r="E71" s="70">
        <v>69</v>
      </c>
      <c r="F71" s="70">
        <v>30</v>
      </c>
      <c r="G71" s="70">
        <v>26</v>
      </c>
      <c r="H71" s="70">
        <v>10</v>
      </c>
      <c r="I71" s="70">
        <v>15</v>
      </c>
      <c r="J71" s="40">
        <v>10</v>
      </c>
      <c r="K71" s="40">
        <v>17</v>
      </c>
      <c r="L71" s="40">
        <v>9</v>
      </c>
      <c r="M71" s="40">
        <v>6</v>
      </c>
      <c r="N71" s="40">
        <v>3</v>
      </c>
      <c r="O71" s="175">
        <f>'2022_9ter_Mois-Maand '!O70</f>
        <v>8</v>
      </c>
      <c r="P71" s="10"/>
      <c r="Q71" s="60" t="s">
        <v>422</v>
      </c>
      <c r="R71" s="61" t="s">
        <v>423</v>
      </c>
      <c r="S71" s="62" t="s">
        <v>424</v>
      </c>
    </row>
    <row r="72" spans="1:19" ht="15" customHeight="1" x14ac:dyDescent="0.2">
      <c r="A72" s="94" t="s">
        <v>426</v>
      </c>
      <c r="B72" s="95" t="s">
        <v>428</v>
      </c>
      <c r="C72" s="96">
        <v>1</v>
      </c>
      <c r="D72" s="70">
        <v>7</v>
      </c>
      <c r="E72" s="70">
        <v>64</v>
      </c>
      <c r="F72" s="70">
        <v>1</v>
      </c>
      <c r="G72" s="70">
        <v>0</v>
      </c>
      <c r="H72" s="70">
        <v>0</v>
      </c>
      <c r="I72" s="7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175">
        <f>'2022_9ter_Mois-Maand '!O71</f>
        <v>2</v>
      </c>
      <c r="P72" s="10"/>
      <c r="Q72" s="60" t="s">
        <v>427</v>
      </c>
      <c r="R72" s="61" t="s">
        <v>427</v>
      </c>
      <c r="S72" s="62" t="s">
        <v>427</v>
      </c>
    </row>
    <row r="73" spans="1:19" ht="15" customHeight="1" x14ac:dyDescent="0.2">
      <c r="A73" s="94" t="s">
        <v>379</v>
      </c>
      <c r="B73" s="95" t="s">
        <v>382</v>
      </c>
      <c r="C73" s="96">
        <v>127</v>
      </c>
      <c r="D73" s="70">
        <v>581</v>
      </c>
      <c r="E73" s="70">
        <v>1161</v>
      </c>
      <c r="F73" s="70">
        <v>697</v>
      </c>
      <c r="G73" s="70">
        <v>395</v>
      </c>
      <c r="H73" s="70">
        <v>293</v>
      </c>
      <c r="I73" s="70">
        <v>189</v>
      </c>
      <c r="J73" s="40">
        <v>213</v>
      </c>
      <c r="K73" s="40">
        <v>240</v>
      </c>
      <c r="L73" s="40">
        <v>237</v>
      </c>
      <c r="M73" s="40">
        <v>157</v>
      </c>
      <c r="N73" s="40">
        <v>150</v>
      </c>
      <c r="O73" s="175">
        <f>'2022_9ter_Mois-Maand '!O72</f>
        <v>112</v>
      </c>
      <c r="P73" s="10"/>
      <c r="Q73" s="60" t="s">
        <v>380</v>
      </c>
      <c r="R73" s="61" t="s">
        <v>380</v>
      </c>
      <c r="S73" s="62" t="s">
        <v>381</v>
      </c>
    </row>
    <row r="74" spans="1:19" ht="15" customHeight="1" x14ac:dyDescent="0.2">
      <c r="A74" s="94" t="s">
        <v>418</v>
      </c>
      <c r="B74" s="95" t="s">
        <v>420</v>
      </c>
      <c r="C74" s="96">
        <v>0</v>
      </c>
      <c r="D74" s="70">
        <v>0</v>
      </c>
      <c r="E74" s="70">
        <v>1</v>
      </c>
      <c r="F74" s="70">
        <v>0</v>
      </c>
      <c r="G74" s="70">
        <v>0</v>
      </c>
      <c r="H74" s="70">
        <v>0</v>
      </c>
      <c r="I74" s="7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175">
        <f>'2022_9ter_Mois-Maand '!O73</f>
        <v>0</v>
      </c>
      <c r="P74" s="10"/>
      <c r="Q74" s="60" t="s">
        <v>418</v>
      </c>
      <c r="R74" s="61" t="s">
        <v>419</v>
      </c>
      <c r="S74" s="62" t="s">
        <v>418</v>
      </c>
    </row>
    <row r="75" spans="1:19" ht="15" customHeight="1" x14ac:dyDescent="0.2">
      <c r="A75" s="94" t="s">
        <v>434</v>
      </c>
      <c r="B75" s="95" t="s">
        <v>437</v>
      </c>
      <c r="C75" s="96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175">
        <f>'2022_9ter_Mois-Maand '!O74</f>
        <v>0</v>
      </c>
      <c r="P75" s="10"/>
      <c r="Q75" s="60" t="s">
        <v>435</v>
      </c>
      <c r="R75" s="61" t="s">
        <v>436</v>
      </c>
      <c r="S75" s="62" t="s">
        <v>436</v>
      </c>
    </row>
    <row r="76" spans="1:19" ht="15" customHeight="1" x14ac:dyDescent="0.2">
      <c r="A76" s="94" t="s">
        <v>438</v>
      </c>
      <c r="B76" s="95" t="s">
        <v>439</v>
      </c>
      <c r="C76" s="96">
        <v>4</v>
      </c>
      <c r="D76" s="70">
        <v>28</v>
      </c>
      <c r="E76" s="70">
        <v>72</v>
      </c>
      <c r="F76" s="70">
        <v>29</v>
      </c>
      <c r="G76" s="70">
        <v>15</v>
      </c>
      <c r="H76" s="70">
        <v>24</v>
      </c>
      <c r="I76" s="70">
        <v>12</v>
      </c>
      <c r="J76" s="40">
        <v>9</v>
      </c>
      <c r="K76" s="40">
        <v>12</v>
      </c>
      <c r="L76" s="40">
        <v>12</v>
      </c>
      <c r="M76" s="40">
        <v>10</v>
      </c>
      <c r="N76" s="40">
        <v>5</v>
      </c>
      <c r="O76" s="175">
        <f>'2022_9ter_Mois-Maand '!O75</f>
        <v>3</v>
      </c>
      <c r="P76" s="10"/>
      <c r="Q76" s="60" t="s">
        <v>438</v>
      </c>
      <c r="R76" s="61" t="s">
        <v>438</v>
      </c>
      <c r="S76" s="62" t="s">
        <v>438</v>
      </c>
    </row>
    <row r="77" spans="1:19" ht="15" customHeight="1" x14ac:dyDescent="0.2">
      <c r="A77" s="118" t="s">
        <v>772</v>
      </c>
      <c r="B77" s="119" t="s">
        <v>441</v>
      </c>
      <c r="C77" s="96">
        <v>14</v>
      </c>
      <c r="D77" s="70">
        <v>70</v>
      </c>
      <c r="E77" s="70">
        <v>147</v>
      </c>
      <c r="F77" s="70">
        <v>121</v>
      </c>
      <c r="G77" s="70">
        <v>100</v>
      </c>
      <c r="H77" s="70">
        <v>61</v>
      </c>
      <c r="I77" s="70">
        <v>30</v>
      </c>
      <c r="J77" s="40">
        <v>44</v>
      </c>
      <c r="K77" s="40">
        <v>40</v>
      </c>
      <c r="L77" s="40">
        <v>51</v>
      </c>
      <c r="M77" s="40">
        <v>24</v>
      </c>
      <c r="N77" s="40">
        <v>10</v>
      </c>
      <c r="O77" s="175">
        <f>'2022_9ter_Mois-Maand '!O76</f>
        <v>15</v>
      </c>
      <c r="P77" s="10"/>
      <c r="Q77" s="60" t="s">
        <v>440</v>
      </c>
      <c r="R77" s="61" t="s">
        <v>440</v>
      </c>
      <c r="S77" s="62" t="s">
        <v>440</v>
      </c>
    </row>
    <row r="78" spans="1:19" ht="15" customHeight="1" x14ac:dyDescent="0.2">
      <c r="A78" s="118" t="s">
        <v>504</v>
      </c>
      <c r="B78" s="119" t="s">
        <v>506</v>
      </c>
      <c r="C78" s="96">
        <v>18</v>
      </c>
      <c r="D78" s="70">
        <v>86</v>
      </c>
      <c r="E78" s="70">
        <v>238</v>
      </c>
      <c r="F78" s="70">
        <v>121</v>
      </c>
      <c r="G78" s="70">
        <v>91</v>
      </c>
      <c r="H78" s="70">
        <v>62</v>
      </c>
      <c r="I78" s="70">
        <v>37</v>
      </c>
      <c r="J78" s="40">
        <v>61</v>
      </c>
      <c r="K78" s="40">
        <v>49</v>
      </c>
      <c r="L78" s="40">
        <v>48</v>
      </c>
      <c r="M78" s="40">
        <v>50</v>
      </c>
      <c r="N78" s="40">
        <v>23</v>
      </c>
      <c r="O78" s="175">
        <f>'2022_9ter_Mois-Maand '!O77</f>
        <v>19</v>
      </c>
      <c r="P78" s="10"/>
      <c r="Q78" s="60" t="s">
        <v>504</v>
      </c>
      <c r="R78" s="61" t="s">
        <v>505</v>
      </c>
      <c r="S78" s="62" t="s">
        <v>504</v>
      </c>
    </row>
    <row r="79" spans="1:19" ht="15" customHeight="1" x14ac:dyDescent="0.2">
      <c r="A79" s="118" t="s">
        <v>773</v>
      </c>
      <c r="B79" s="119" t="s">
        <v>548</v>
      </c>
      <c r="C79" s="96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175">
        <f>'2022_9ter_Mois-Maand '!O78</f>
        <v>0</v>
      </c>
      <c r="P79" s="10"/>
      <c r="Q79" s="60" t="s">
        <v>737</v>
      </c>
      <c r="R79" s="61" t="s">
        <v>546</v>
      </c>
      <c r="S79" s="62" t="s">
        <v>547</v>
      </c>
    </row>
    <row r="80" spans="1:19" ht="15" customHeight="1" x14ac:dyDescent="0.2">
      <c r="A80" s="94" t="s">
        <v>515</v>
      </c>
      <c r="B80" s="95" t="s">
        <v>517</v>
      </c>
      <c r="C80" s="96">
        <v>6</v>
      </c>
      <c r="D80" s="70">
        <v>37</v>
      </c>
      <c r="E80" s="70">
        <v>62</v>
      </c>
      <c r="F80" s="70">
        <v>52</v>
      </c>
      <c r="G80" s="70">
        <v>27</v>
      </c>
      <c r="H80" s="70">
        <v>12</v>
      </c>
      <c r="I80" s="70">
        <v>18</v>
      </c>
      <c r="J80" s="40">
        <v>16</v>
      </c>
      <c r="K80" s="40">
        <v>8</v>
      </c>
      <c r="L80" s="40">
        <v>18</v>
      </c>
      <c r="M80" s="40">
        <v>13</v>
      </c>
      <c r="N80" s="40">
        <v>12</v>
      </c>
      <c r="O80" s="175">
        <f>'2022_9ter_Mois-Maand '!O79</f>
        <v>12</v>
      </c>
      <c r="P80" s="10"/>
      <c r="Q80" s="60" t="s">
        <v>516</v>
      </c>
      <c r="R80" s="61" t="s">
        <v>516</v>
      </c>
      <c r="S80" s="62" t="s">
        <v>516</v>
      </c>
    </row>
    <row r="81" spans="1:19" ht="15" customHeight="1" x14ac:dyDescent="0.2">
      <c r="A81" s="94" t="s">
        <v>566</v>
      </c>
      <c r="B81" s="95" t="s">
        <v>568</v>
      </c>
      <c r="C81" s="96">
        <v>0</v>
      </c>
      <c r="D81" s="70">
        <v>0</v>
      </c>
      <c r="E81" s="70">
        <v>5</v>
      </c>
      <c r="F81" s="70">
        <v>0</v>
      </c>
      <c r="G81" s="70">
        <v>1</v>
      </c>
      <c r="H81" s="70">
        <v>0</v>
      </c>
      <c r="I81" s="7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175">
        <f>'2022_9ter_Mois-Maand '!O80</f>
        <v>0</v>
      </c>
      <c r="P81" s="10"/>
      <c r="Q81" s="60" t="s">
        <v>567</v>
      </c>
      <c r="R81" s="61" t="s">
        <v>567</v>
      </c>
      <c r="S81" s="62" t="s">
        <v>566</v>
      </c>
    </row>
    <row r="82" spans="1:19" ht="15" customHeight="1" x14ac:dyDescent="0.2">
      <c r="A82" s="118" t="s">
        <v>526</v>
      </c>
      <c r="B82" s="119" t="s">
        <v>527</v>
      </c>
      <c r="C82" s="96">
        <v>5</v>
      </c>
      <c r="D82" s="70">
        <v>13</v>
      </c>
      <c r="E82" s="70">
        <v>100</v>
      </c>
      <c r="F82" s="70">
        <v>29</v>
      </c>
      <c r="G82" s="70">
        <v>21</v>
      </c>
      <c r="H82" s="70">
        <v>12</v>
      </c>
      <c r="I82" s="70">
        <v>6</v>
      </c>
      <c r="J82" s="40">
        <v>4</v>
      </c>
      <c r="K82" s="40">
        <v>3</v>
      </c>
      <c r="L82" s="40">
        <v>4</v>
      </c>
      <c r="M82" s="40">
        <v>1</v>
      </c>
      <c r="N82" s="40">
        <v>6</v>
      </c>
      <c r="O82" s="175">
        <f>'2022_9ter_Mois-Maand '!O81</f>
        <v>1</v>
      </c>
      <c r="P82" s="10"/>
      <c r="Q82" s="60" t="s">
        <v>526</v>
      </c>
      <c r="R82" s="61" t="s">
        <v>526</v>
      </c>
      <c r="S82" s="62" t="s">
        <v>526</v>
      </c>
    </row>
    <row r="83" spans="1:19" ht="15" customHeight="1" x14ac:dyDescent="0.2">
      <c r="A83" s="94" t="s">
        <v>532</v>
      </c>
      <c r="B83" s="95" t="s">
        <v>535</v>
      </c>
      <c r="C83" s="96">
        <v>3</v>
      </c>
      <c r="D83" s="70">
        <v>20</v>
      </c>
      <c r="E83" s="70">
        <v>47</v>
      </c>
      <c r="F83" s="70">
        <v>28</v>
      </c>
      <c r="G83" s="70">
        <v>17</v>
      </c>
      <c r="H83" s="70">
        <v>19</v>
      </c>
      <c r="I83" s="70">
        <v>3</v>
      </c>
      <c r="J83" s="40">
        <v>14</v>
      </c>
      <c r="K83" s="40">
        <v>10</v>
      </c>
      <c r="L83" s="40">
        <v>4</v>
      </c>
      <c r="M83" s="40">
        <v>12</v>
      </c>
      <c r="N83" s="40">
        <v>7</v>
      </c>
      <c r="O83" s="175">
        <f>'2022_9ter_Mois-Maand '!O82</f>
        <v>6</v>
      </c>
      <c r="P83" s="10"/>
      <c r="Q83" s="60" t="s">
        <v>533</v>
      </c>
      <c r="R83" s="61" t="s">
        <v>534</v>
      </c>
      <c r="S83" s="62" t="s">
        <v>534</v>
      </c>
    </row>
    <row r="84" spans="1:19" ht="15" customHeight="1" x14ac:dyDescent="0.2">
      <c r="A84" s="118" t="s">
        <v>654</v>
      </c>
      <c r="B84" s="119" t="s">
        <v>658</v>
      </c>
      <c r="C84" s="96">
        <v>0</v>
      </c>
      <c r="D84" s="70">
        <v>0</v>
      </c>
      <c r="E84" s="70">
        <v>5</v>
      </c>
      <c r="F84" s="70">
        <v>7</v>
      </c>
      <c r="G84" s="70">
        <v>0</v>
      </c>
      <c r="H84" s="70">
        <v>0</v>
      </c>
      <c r="I84" s="70">
        <v>0</v>
      </c>
      <c r="J84" s="40">
        <v>2</v>
      </c>
      <c r="K84" s="40">
        <v>0</v>
      </c>
      <c r="L84" s="40">
        <v>0</v>
      </c>
      <c r="M84" s="40">
        <v>1</v>
      </c>
      <c r="N84" s="40">
        <v>0</v>
      </c>
      <c r="O84" s="175">
        <f>'2022_9ter_Mois-Maand '!O83</f>
        <v>1</v>
      </c>
      <c r="P84" s="10"/>
      <c r="Q84" s="60" t="s">
        <v>655</v>
      </c>
      <c r="R84" s="61" t="s">
        <v>656</v>
      </c>
      <c r="S84" s="62" t="s">
        <v>657</v>
      </c>
    </row>
    <row r="85" spans="1:19" ht="15" customHeight="1" x14ac:dyDescent="0.2">
      <c r="A85" s="118" t="s">
        <v>541</v>
      </c>
      <c r="B85" s="119" t="s">
        <v>545</v>
      </c>
      <c r="C85" s="96">
        <v>0</v>
      </c>
      <c r="D85" s="70">
        <v>4</v>
      </c>
      <c r="E85" s="70">
        <v>3</v>
      </c>
      <c r="F85" s="70">
        <v>0</v>
      </c>
      <c r="G85" s="70">
        <v>0</v>
      </c>
      <c r="H85" s="70">
        <v>6</v>
      </c>
      <c r="I85" s="70">
        <v>0</v>
      </c>
      <c r="J85" s="40">
        <v>2</v>
      </c>
      <c r="K85" s="40">
        <v>0</v>
      </c>
      <c r="L85" s="40">
        <v>0</v>
      </c>
      <c r="M85" s="40">
        <v>0</v>
      </c>
      <c r="N85" s="40">
        <v>0</v>
      </c>
      <c r="O85" s="175">
        <f>'2022_9ter_Mois-Maand '!O84</f>
        <v>0</v>
      </c>
      <c r="P85" s="10"/>
      <c r="Q85" s="60" t="s">
        <v>542</v>
      </c>
      <c r="R85" s="61" t="s">
        <v>543</v>
      </c>
      <c r="S85" s="62" t="s">
        <v>544</v>
      </c>
    </row>
    <row r="86" spans="1:19" ht="15" customHeight="1" x14ac:dyDescent="0.2">
      <c r="A86" s="118" t="s">
        <v>511</v>
      </c>
      <c r="B86" s="119" t="s">
        <v>514</v>
      </c>
      <c r="C86" s="96">
        <v>5</v>
      </c>
      <c r="D86" s="70">
        <v>12</v>
      </c>
      <c r="E86" s="70">
        <v>29</v>
      </c>
      <c r="F86" s="70">
        <v>11</v>
      </c>
      <c r="G86" s="70">
        <v>12</v>
      </c>
      <c r="H86" s="70">
        <v>12</v>
      </c>
      <c r="I86" s="70">
        <v>1</v>
      </c>
      <c r="J86" s="40">
        <v>0</v>
      </c>
      <c r="K86" s="40">
        <v>9</v>
      </c>
      <c r="L86" s="40">
        <v>15</v>
      </c>
      <c r="M86" s="40">
        <v>12</v>
      </c>
      <c r="N86" s="40">
        <v>4</v>
      </c>
      <c r="O86" s="175">
        <f>'2022_9ter_Mois-Maand '!O85</f>
        <v>2</v>
      </c>
      <c r="P86" s="10"/>
      <c r="Q86" s="60" t="s">
        <v>512</v>
      </c>
      <c r="R86" s="61" t="s">
        <v>513</v>
      </c>
      <c r="S86" s="62" t="s">
        <v>513</v>
      </c>
    </row>
    <row r="87" spans="1:19" ht="15" customHeight="1" x14ac:dyDescent="0.2">
      <c r="A87" s="118" t="s">
        <v>563</v>
      </c>
      <c r="B87" s="119" t="s">
        <v>565</v>
      </c>
      <c r="C87" s="96">
        <v>0</v>
      </c>
      <c r="D87" s="70">
        <v>0</v>
      </c>
      <c r="E87" s="70">
        <v>4</v>
      </c>
      <c r="F87" s="70">
        <v>4</v>
      </c>
      <c r="G87" s="70">
        <v>0</v>
      </c>
      <c r="H87" s="70">
        <v>0</v>
      </c>
      <c r="I87" s="7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175">
        <f>'2022_9ter_Mois-Maand '!O86</f>
        <v>0</v>
      </c>
      <c r="P87" s="10"/>
      <c r="Q87" s="60" t="s">
        <v>563</v>
      </c>
      <c r="R87" s="61" t="s">
        <v>564</v>
      </c>
      <c r="S87" s="62" t="s">
        <v>563</v>
      </c>
    </row>
    <row r="88" spans="1:19" ht="15" customHeight="1" x14ac:dyDescent="0.2">
      <c r="A88" s="94" t="s">
        <v>774</v>
      </c>
      <c r="B88" s="95" t="s">
        <v>611</v>
      </c>
      <c r="C88" s="96">
        <v>3</v>
      </c>
      <c r="D88" s="70">
        <v>28</v>
      </c>
      <c r="E88" s="70">
        <v>49</v>
      </c>
      <c r="F88" s="70">
        <v>26</v>
      </c>
      <c r="G88" s="70">
        <v>9</v>
      </c>
      <c r="H88" s="70">
        <v>1</v>
      </c>
      <c r="I88" s="70">
        <v>0</v>
      </c>
      <c r="J88" s="40">
        <v>2</v>
      </c>
      <c r="K88" s="40">
        <v>4</v>
      </c>
      <c r="L88" s="40">
        <v>7</v>
      </c>
      <c r="M88" s="40">
        <v>3</v>
      </c>
      <c r="N88" s="40">
        <v>4</v>
      </c>
      <c r="O88" s="175">
        <f>'2022_9ter_Mois-Maand '!O87</f>
        <v>1</v>
      </c>
      <c r="P88" s="10"/>
      <c r="Q88" s="60" t="s">
        <v>738</v>
      </c>
      <c r="R88" s="61" t="s">
        <v>610</v>
      </c>
      <c r="S88" s="62" t="s">
        <v>739</v>
      </c>
    </row>
    <row r="89" spans="1:19" ht="15" customHeight="1" x14ac:dyDescent="0.2">
      <c r="A89" s="94" t="s">
        <v>576</v>
      </c>
      <c r="B89" s="95" t="s">
        <v>577</v>
      </c>
      <c r="C89" s="96">
        <v>15</v>
      </c>
      <c r="D89" s="70">
        <v>89</v>
      </c>
      <c r="E89" s="70">
        <v>149</v>
      </c>
      <c r="F89" s="70">
        <v>68</v>
      </c>
      <c r="G89" s="70">
        <v>43</v>
      </c>
      <c r="H89" s="70">
        <v>31</v>
      </c>
      <c r="I89" s="70">
        <v>19</v>
      </c>
      <c r="J89" s="40">
        <v>21</v>
      </c>
      <c r="K89" s="40">
        <v>28</v>
      </c>
      <c r="L89" s="40">
        <v>25</v>
      </c>
      <c r="M89" s="40">
        <v>9</v>
      </c>
      <c r="N89" s="40">
        <v>5</v>
      </c>
      <c r="O89" s="175">
        <f>'2022_9ter_Mois-Maand '!O88</f>
        <v>15</v>
      </c>
      <c r="P89" s="10"/>
      <c r="Q89" s="60" t="s">
        <v>576</v>
      </c>
      <c r="R89" s="61" t="s">
        <v>576</v>
      </c>
      <c r="S89" s="62" t="s">
        <v>576</v>
      </c>
    </row>
    <row r="90" spans="1:19" ht="15" customHeight="1" x14ac:dyDescent="0.2">
      <c r="A90" s="94" t="s">
        <v>596</v>
      </c>
      <c r="B90" s="95" t="s">
        <v>600</v>
      </c>
      <c r="C90" s="96">
        <v>6</v>
      </c>
      <c r="D90" s="70">
        <v>30</v>
      </c>
      <c r="E90" s="70">
        <v>57</v>
      </c>
      <c r="F90" s="70">
        <v>46</v>
      </c>
      <c r="G90" s="70">
        <v>17</v>
      </c>
      <c r="H90" s="70">
        <v>15</v>
      </c>
      <c r="I90" s="70">
        <v>15</v>
      </c>
      <c r="J90" s="40">
        <v>13</v>
      </c>
      <c r="K90" s="40">
        <v>16</v>
      </c>
      <c r="L90" s="40">
        <v>24</v>
      </c>
      <c r="M90" s="40">
        <v>11</v>
      </c>
      <c r="N90" s="40">
        <v>9</v>
      </c>
      <c r="O90" s="175">
        <f>'2022_9ter_Mois-Maand '!O89</f>
        <v>7</v>
      </c>
      <c r="P90" s="10"/>
      <c r="Q90" s="60" t="s">
        <v>597</v>
      </c>
      <c r="R90" s="61" t="s">
        <v>598</v>
      </c>
      <c r="S90" s="62" t="s">
        <v>599</v>
      </c>
    </row>
    <row r="91" spans="1:19" ht="15" customHeight="1" x14ac:dyDescent="0.2">
      <c r="A91" s="94" t="s">
        <v>612</v>
      </c>
      <c r="B91" s="95" t="s">
        <v>614</v>
      </c>
      <c r="C91" s="96">
        <v>2</v>
      </c>
      <c r="D91" s="70">
        <v>4</v>
      </c>
      <c r="E91" s="70">
        <v>9</v>
      </c>
      <c r="F91" s="70">
        <v>6</v>
      </c>
      <c r="G91" s="70">
        <v>3</v>
      </c>
      <c r="H91" s="70">
        <v>6</v>
      </c>
      <c r="I91" s="70">
        <v>0</v>
      </c>
      <c r="J91" s="40">
        <v>0</v>
      </c>
      <c r="K91" s="40">
        <v>1</v>
      </c>
      <c r="L91" s="40">
        <v>1</v>
      </c>
      <c r="M91" s="40">
        <v>3</v>
      </c>
      <c r="N91" s="40">
        <v>1</v>
      </c>
      <c r="O91" s="175">
        <f>'2022_9ter_Mois-Maand '!O90</f>
        <v>0</v>
      </c>
      <c r="P91" s="10"/>
      <c r="Q91" s="60" t="s">
        <v>740</v>
      </c>
      <c r="R91" s="61" t="s">
        <v>613</v>
      </c>
      <c r="S91" s="62" t="s">
        <v>613</v>
      </c>
    </row>
    <row r="92" spans="1:19" ht="15" customHeight="1" x14ac:dyDescent="0.2">
      <c r="A92" s="94" t="s">
        <v>193</v>
      </c>
      <c r="B92" s="95" t="s">
        <v>197</v>
      </c>
      <c r="C92" s="96">
        <v>0</v>
      </c>
      <c r="D92" s="70">
        <v>0</v>
      </c>
      <c r="E92" s="70">
        <v>32</v>
      </c>
      <c r="F92" s="70">
        <v>0</v>
      </c>
      <c r="G92" s="70">
        <v>0</v>
      </c>
      <c r="H92" s="70">
        <v>0</v>
      </c>
      <c r="I92" s="7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175">
        <f>'2022_9ter_Mois-Maand '!O91</f>
        <v>0</v>
      </c>
      <c r="P92" s="10"/>
      <c r="Q92" s="60" t="s">
        <v>194</v>
      </c>
      <c r="R92" s="61" t="s">
        <v>195</v>
      </c>
      <c r="S92" s="62" t="s">
        <v>196</v>
      </c>
    </row>
    <row r="93" spans="1:19" ht="15" customHeight="1" x14ac:dyDescent="0.2">
      <c r="A93" s="118" t="s">
        <v>659</v>
      </c>
      <c r="B93" s="119" t="s">
        <v>662</v>
      </c>
      <c r="C93" s="96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40">
        <v>0</v>
      </c>
      <c r="K93" s="40">
        <v>1</v>
      </c>
      <c r="L93" s="40">
        <v>0</v>
      </c>
      <c r="M93" s="40">
        <v>0</v>
      </c>
      <c r="N93" s="40">
        <v>1</v>
      </c>
      <c r="O93" s="175">
        <f>'2022_9ter_Mois-Maand '!O92</f>
        <v>0</v>
      </c>
      <c r="P93" s="10"/>
      <c r="Q93" s="60" t="s">
        <v>660</v>
      </c>
      <c r="R93" s="61" t="s">
        <v>661</v>
      </c>
      <c r="S93" s="62" t="s">
        <v>660</v>
      </c>
    </row>
    <row r="94" spans="1:19" ht="15" customHeight="1" thickBot="1" x14ac:dyDescent="0.25">
      <c r="A94" s="122" t="s">
        <v>663</v>
      </c>
      <c r="B94" s="123" t="s">
        <v>664</v>
      </c>
      <c r="C94" s="100">
        <v>0</v>
      </c>
      <c r="D94" s="101">
        <v>142</v>
      </c>
      <c r="E94" s="101">
        <v>1</v>
      </c>
      <c r="F94" s="101">
        <v>1</v>
      </c>
      <c r="G94" s="101">
        <v>3</v>
      </c>
      <c r="H94" s="101">
        <v>0</v>
      </c>
      <c r="I94" s="101">
        <v>1</v>
      </c>
      <c r="J94" s="102">
        <v>0</v>
      </c>
      <c r="K94" s="102">
        <v>0</v>
      </c>
      <c r="L94" s="102">
        <v>0</v>
      </c>
      <c r="M94" s="102">
        <v>6</v>
      </c>
      <c r="N94" s="102">
        <v>0</v>
      </c>
      <c r="O94" s="176">
        <f>'2022_9ter_Mois-Maand '!O93</f>
        <v>0</v>
      </c>
      <c r="P94" s="10"/>
      <c r="Q94" s="60" t="s">
        <v>663</v>
      </c>
      <c r="R94" s="61" t="s">
        <v>663</v>
      </c>
      <c r="S94" s="62" t="s">
        <v>663</v>
      </c>
    </row>
    <row r="95" spans="1:19" ht="15" customHeight="1" thickBot="1" x14ac:dyDescent="0.25">
      <c r="A95" s="84" t="s">
        <v>685</v>
      </c>
      <c r="B95" s="85" t="s">
        <v>675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177"/>
      <c r="P95" s="10"/>
      <c r="Q95" s="60"/>
      <c r="R95" s="61"/>
      <c r="S95" s="62"/>
    </row>
    <row r="96" spans="1:19" ht="15" customHeight="1" x14ac:dyDescent="0.2">
      <c r="A96" s="110" t="s">
        <v>27</v>
      </c>
      <c r="B96" s="111" t="s">
        <v>31</v>
      </c>
      <c r="C96" s="90">
        <v>0</v>
      </c>
      <c r="D96" s="91">
        <v>0</v>
      </c>
      <c r="E96" s="91">
        <v>7</v>
      </c>
      <c r="F96" s="91">
        <v>0</v>
      </c>
      <c r="G96" s="91">
        <v>0</v>
      </c>
      <c r="H96" s="91">
        <v>0</v>
      </c>
      <c r="I96" s="91">
        <v>4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174">
        <f>'2022_9ter_Mois-Maand '!O95</f>
        <v>0</v>
      </c>
      <c r="P96" s="10"/>
      <c r="Q96" s="60" t="s">
        <v>28</v>
      </c>
      <c r="R96" s="61" t="s">
        <v>29</v>
      </c>
      <c r="S96" s="62" t="s">
        <v>30</v>
      </c>
    </row>
    <row r="97" spans="1:19" ht="15" customHeight="1" x14ac:dyDescent="0.2">
      <c r="A97" s="118" t="s">
        <v>17</v>
      </c>
      <c r="B97" s="119" t="s">
        <v>21</v>
      </c>
      <c r="C97" s="96">
        <v>0</v>
      </c>
      <c r="D97" s="70">
        <v>0</v>
      </c>
      <c r="E97" s="70">
        <v>4</v>
      </c>
      <c r="F97" s="70">
        <v>23</v>
      </c>
      <c r="G97" s="70">
        <v>10</v>
      </c>
      <c r="H97" s="70">
        <v>4</v>
      </c>
      <c r="I97" s="70">
        <v>6</v>
      </c>
      <c r="J97" s="40">
        <v>4</v>
      </c>
      <c r="K97" s="40">
        <v>1</v>
      </c>
      <c r="L97" s="40">
        <v>0</v>
      </c>
      <c r="M97" s="40">
        <v>1</v>
      </c>
      <c r="N97" s="40">
        <v>0</v>
      </c>
      <c r="O97" s="175">
        <f>'2022_9ter_Mois-Maand '!O96</f>
        <v>0</v>
      </c>
      <c r="P97" s="10"/>
      <c r="Q97" s="60" t="s">
        <v>18</v>
      </c>
      <c r="R97" s="61" t="s">
        <v>19</v>
      </c>
      <c r="S97" s="62" t="s">
        <v>20</v>
      </c>
    </row>
    <row r="98" spans="1:19" ht="15" customHeight="1" x14ac:dyDescent="0.2">
      <c r="A98" s="94" t="s">
        <v>70</v>
      </c>
      <c r="B98" s="95" t="s">
        <v>71</v>
      </c>
      <c r="C98" s="96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175">
        <f>'2022_9ter_Mois-Maand '!O97</f>
        <v>0</v>
      </c>
      <c r="P98" s="10"/>
      <c r="Q98" s="60" t="s">
        <v>70</v>
      </c>
      <c r="R98" s="61" t="s">
        <v>70</v>
      </c>
      <c r="S98" s="62" t="s">
        <v>70</v>
      </c>
    </row>
    <row r="99" spans="1:19" ht="15" customHeight="1" x14ac:dyDescent="0.2">
      <c r="A99" s="94" t="s">
        <v>775</v>
      </c>
      <c r="B99" s="95" t="s">
        <v>94</v>
      </c>
      <c r="C99" s="96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175">
        <f>'2022_9ter_Mois-Maand '!O98</f>
        <v>0</v>
      </c>
      <c r="P99" s="10"/>
      <c r="Q99" s="60" t="s">
        <v>93</v>
      </c>
      <c r="R99" s="61" t="s">
        <v>93</v>
      </c>
      <c r="S99" s="62" t="s">
        <v>93</v>
      </c>
    </row>
    <row r="100" spans="1:19" ht="15" customHeight="1" x14ac:dyDescent="0.2">
      <c r="A100" s="118" t="s">
        <v>82</v>
      </c>
      <c r="B100" s="119" t="s">
        <v>83</v>
      </c>
      <c r="C100" s="96">
        <v>1</v>
      </c>
      <c r="D100" s="70">
        <v>0</v>
      </c>
      <c r="E100" s="70">
        <v>1</v>
      </c>
      <c r="F100" s="70">
        <v>0</v>
      </c>
      <c r="G100" s="70">
        <v>0</v>
      </c>
      <c r="H100" s="70">
        <v>0</v>
      </c>
      <c r="I100" s="7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175">
        <f>'2022_9ter_Mois-Maand '!O99</f>
        <v>0</v>
      </c>
      <c r="P100" s="10"/>
      <c r="Q100" s="60" t="s">
        <v>82</v>
      </c>
      <c r="R100" s="61" t="s">
        <v>82</v>
      </c>
      <c r="S100" s="62" t="s">
        <v>82</v>
      </c>
    </row>
    <row r="101" spans="1:19" ht="15" customHeight="1" x14ac:dyDescent="0.2">
      <c r="A101" s="118" t="s">
        <v>84</v>
      </c>
      <c r="B101" s="119" t="s">
        <v>87</v>
      </c>
      <c r="C101" s="96">
        <v>2</v>
      </c>
      <c r="D101" s="70">
        <v>3</v>
      </c>
      <c r="E101" s="70">
        <v>9</v>
      </c>
      <c r="F101" s="70">
        <v>6</v>
      </c>
      <c r="G101" s="70">
        <v>0</v>
      </c>
      <c r="H101" s="70">
        <v>0</v>
      </c>
      <c r="I101" s="7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175">
        <f>'2022_9ter_Mois-Maand '!O100</f>
        <v>0</v>
      </c>
      <c r="P101" s="10"/>
      <c r="Q101" s="60" t="s">
        <v>741</v>
      </c>
      <c r="R101" s="61" t="s">
        <v>85</v>
      </c>
      <c r="S101" s="62" t="s">
        <v>86</v>
      </c>
    </row>
    <row r="102" spans="1:19" ht="15" customHeight="1" x14ac:dyDescent="0.2">
      <c r="A102" s="118" t="s">
        <v>88</v>
      </c>
      <c r="B102" s="119" t="s">
        <v>92</v>
      </c>
      <c r="C102" s="96">
        <v>26</v>
      </c>
      <c r="D102" s="70">
        <v>154</v>
      </c>
      <c r="E102" s="70">
        <v>264</v>
      </c>
      <c r="F102" s="70">
        <v>102</v>
      </c>
      <c r="G102" s="70">
        <v>91</v>
      </c>
      <c r="H102" s="70">
        <v>35</v>
      </c>
      <c r="I102" s="70">
        <v>33</v>
      </c>
      <c r="J102" s="40">
        <v>38</v>
      </c>
      <c r="K102" s="40">
        <v>52</v>
      </c>
      <c r="L102" s="40">
        <v>57</v>
      </c>
      <c r="M102" s="40">
        <v>40</v>
      </c>
      <c r="N102" s="40">
        <v>27</v>
      </c>
      <c r="O102" s="175">
        <f>'2022_9ter_Mois-Maand '!O101</f>
        <v>17</v>
      </c>
      <c r="P102" s="10"/>
      <c r="Q102" s="60" t="s">
        <v>89</v>
      </c>
      <c r="R102" s="61" t="s">
        <v>90</v>
      </c>
      <c r="S102" s="62" t="s">
        <v>91</v>
      </c>
    </row>
    <row r="103" spans="1:19" ht="15" customHeight="1" x14ac:dyDescent="0.2">
      <c r="A103" s="118" t="s">
        <v>105</v>
      </c>
      <c r="B103" s="119" t="s">
        <v>107</v>
      </c>
      <c r="C103" s="96">
        <v>2</v>
      </c>
      <c r="D103" s="70">
        <v>0</v>
      </c>
      <c r="E103" s="70">
        <v>0</v>
      </c>
      <c r="F103" s="70">
        <v>3</v>
      </c>
      <c r="G103" s="70">
        <v>1</v>
      </c>
      <c r="H103" s="70">
        <v>0</v>
      </c>
      <c r="I103" s="70">
        <v>0</v>
      </c>
      <c r="J103" s="40">
        <v>0</v>
      </c>
      <c r="K103" s="40">
        <v>1</v>
      </c>
      <c r="L103" s="40">
        <v>0</v>
      </c>
      <c r="M103" s="40">
        <v>0</v>
      </c>
      <c r="N103" s="40">
        <v>0</v>
      </c>
      <c r="O103" s="175">
        <f>'2022_9ter_Mois-Maand '!O102</f>
        <v>1</v>
      </c>
      <c r="P103" s="10"/>
      <c r="Q103" s="60" t="s">
        <v>105</v>
      </c>
      <c r="R103" s="61" t="s">
        <v>106</v>
      </c>
      <c r="S103" s="62" t="s">
        <v>105</v>
      </c>
    </row>
    <row r="104" spans="1:19" ht="15" customHeight="1" x14ac:dyDescent="0.2">
      <c r="A104" s="94" t="s">
        <v>113</v>
      </c>
      <c r="B104" s="95" t="s">
        <v>115</v>
      </c>
      <c r="C104" s="96">
        <v>0</v>
      </c>
      <c r="D104" s="70">
        <v>3</v>
      </c>
      <c r="E104" s="70">
        <v>5</v>
      </c>
      <c r="F104" s="70">
        <v>0</v>
      </c>
      <c r="G104" s="70">
        <v>1</v>
      </c>
      <c r="H104" s="70">
        <v>3</v>
      </c>
      <c r="I104" s="70">
        <v>0</v>
      </c>
      <c r="J104" s="40">
        <v>0</v>
      </c>
      <c r="K104" s="40">
        <v>0</v>
      </c>
      <c r="L104" s="40">
        <v>0</v>
      </c>
      <c r="M104" s="40">
        <v>2</v>
      </c>
      <c r="N104" s="40">
        <v>5</v>
      </c>
      <c r="O104" s="175">
        <f>'2022_9ter_Mois-Maand '!O103</f>
        <v>0</v>
      </c>
      <c r="P104" s="10"/>
      <c r="Q104" s="60" t="s">
        <v>113</v>
      </c>
      <c r="R104" s="61" t="s">
        <v>114</v>
      </c>
      <c r="S104" s="62" t="s">
        <v>114</v>
      </c>
    </row>
    <row r="105" spans="1:19" ht="15" customHeight="1" x14ac:dyDescent="0.2">
      <c r="A105" s="94" t="s">
        <v>134</v>
      </c>
      <c r="B105" s="95" t="s">
        <v>137</v>
      </c>
      <c r="C105" s="96">
        <v>0</v>
      </c>
      <c r="D105" s="70">
        <v>7</v>
      </c>
      <c r="E105" s="70">
        <v>12</v>
      </c>
      <c r="F105" s="70">
        <v>3</v>
      </c>
      <c r="G105" s="70">
        <v>0</v>
      </c>
      <c r="H105" s="70">
        <v>0</v>
      </c>
      <c r="I105" s="70">
        <v>5</v>
      </c>
      <c r="J105" s="40">
        <v>6</v>
      </c>
      <c r="K105" s="40">
        <v>5</v>
      </c>
      <c r="L105" s="40">
        <v>3</v>
      </c>
      <c r="M105" s="40">
        <v>3</v>
      </c>
      <c r="N105" s="40">
        <v>5</v>
      </c>
      <c r="O105" s="175">
        <f>'2022_9ter_Mois-Maand '!O104</f>
        <v>3</v>
      </c>
      <c r="P105" s="10"/>
      <c r="Q105" s="60" t="s">
        <v>135</v>
      </c>
      <c r="R105" s="61" t="s">
        <v>136</v>
      </c>
      <c r="S105" s="62" t="s">
        <v>135</v>
      </c>
    </row>
    <row r="106" spans="1:19" ht="15" customHeight="1" x14ac:dyDescent="0.2">
      <c r="A106" s="94" t="s">
        <v>147</v>
      </c>
      <c r="B106" s="95" t="s">
        <v>148</v>
      </c>
      <c r="C106" s="96">
        <v>8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175">
        <f>'2022_9ter_Mois-Maand '!O105</f>
        <v>0</v>
      </c>
      <c r="P106" s="10"/>
      <c r="Q106" s="60" t="s">
        <v>147</v>
      </c>
      <c r="R106" s="61" t="s">
        <v>147</v>
      </c>
      <c r="S106" s="62" t="s">
        <v>147</v>
      </c>
    </row>
    <row r="107" spans="1:19" ht="15" customHeight="1" x14ac:dyDescent="0.2">
      <c r="A107" s="94" t="s">
        <v>149</v>
      </c>
      <c r="B107" s="95" t="s">
        <v>151</v>
      </c>
      <c r="C107" s="96">
        <v>0</v>
      </c>
      <c r="D107" s="70">
        <v>0</v>
      </c>
      <c r="E107" s="70">
        <v>7</v>
      </c>
      <c r="F107" s="70">
        <v>4</v>
      </c>
      <c r="G107" s="70">
        <v>2</v>
      </c>
      <c r="H107" s="70">
        <v>0</v>
      </c>
      <c r="I107" s="70">
        <v>0</v>
      </c>
      <c r="J107" s="40">
        <v>2</v>
      </c>
      <c r="K107" s="40">
        <v>0</v>
      </c>
      <c r="L107" s="40">
        <v>0</v>
      </c>
      <c r="M107" s="40">
        <v>0</v>
      </c>
      <c r="N107" s="40">
        <v>0</v>
      </c>
      <c r="O107" s="175">
        <f>'2022_9ter_Mois-Maand '!O106</f>
        <v>3</v>
      </c>
      <c r="P107" s="10"/>
      <c r="Q107" s="60" t="s">
        <v>149</v>
      </c>
      <c r="R107" s="61" t="s">
        <v>150</v>
      </c>
      <c r="S107" s="62" t="s">
        <v>149</v>
      </c>
    </row>
    <row r="108" spans="1:19" ht="15" customHeight="1" x14ac:dyDescent="0.2">
      <c r="A108" s="118" t="s">
        <v>166</v>
      </c>
      <c r="B108" s="119" t="s">
        <v>168</v>
      </c>
      <c r="C108" s="96">
        <v>0</v>
      </c>
      <c r="D108" s="70">
        <v>0</v>
      </c>
      <c r="E108" s="70">
        <v>3</v>
      </c>
      <c r="F108" s="70">
        <v>0</v>
      </c>
      <c r="G108" s="70">
        <v>0</v>
      </c>
      <c r="H108" s="70">
        <v>0</v>
      </c>
      <c r="I108" s="7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175">
        <f>'2022_9ter_Mois-Maand '!O107</f>
        <v>0</v>
      </c>
      <c r="P108" s="10"/>
      <c r="Q108" s="60" t="s">
        <v>167</v>
      </c>
      <c r="R108" s="61" t="s">
        <v>167</v>
      </c>
      <c r="S108" s="62" t="s">
        <v>167</v>
      </c>
    </row>
    <row r="109" spans="1:19" ht="15" customHeight="1" x14ac:dyDescent="0.2">
      <c r="A109" s="94" t="s">
        <v>776</v>
      </c>
      <c r="B109" s="95" t="s">
        <v>177</v>
      </c>
      <c r="C109" s="96">
        <v>0</v>
      </c>
      <c r="D109" s="70">
        <v>0</v>
      </c>
      <c r="E109" s="70">
        <v>4</v>
      </c>
      <c r="F109" s="70">
        <v>2</v>
      </c>
      <c r="G109" s="70">
        <v>4</v>
      </c>
      <c r="H109" s="70">
        <v>0</v>
      </c>
      <c r="I109" s="70">
        <v>1</v>
      </c>
      <c r="J109" s="40">
        <v>2</v>
      </c>
      <c r="K109" s="40">
        <v>0</v>
      </c>
      <c r="L109" s="40">
        <v>0</v>
      </c>
      <c r="M109" s="40">
        <v>0</v>
      </c>
      <c r="N109" s="40">
        <v>0</v>
      </c>
      <c r="O109" s="175">
        <f>'2022_9ter_Mois-Maand '!O108</f>
        <v>0</v>
      </c>
      <c r="P109" s="10"/>
      <c r="Q109" s="60" t="s">
        <v>174</v>
      </c>
      <c r="R109" s="61" t="s">
        <v>175</v>
      </c>
      <c r="S109" s="62" t="s">
        <v>176</v>
      </c>
    </row>
    <row r="110" spans="1:19" ht="15" customHeight="1" x14ac:dyDescent="0.2">
      <c r="A110" s="118" t="s">
        <v>183</v>
      </c>
      <c r="B110" s="119" t="s">
        <v>185</v>
      </c>
      <c r="C110" s="96">
        <v>10</v>
      </c>
      <c r="D110" s="70">
        <v>22</v>
      </c>
      <c r="E110" s="70">
        <v>29</v>
      </c>
      <c r="F110" s="70">
        <v>16</v>
      </c>
      <c r="G110" s="70">
        <v>13</v>
      </c>
      <c r="H110" s="70">
        <v>8</v>
      </c>
      <c r="I110" s="70">
        <v>1</v>
      </c>
      <c r="J110" s="40">
        <v>8</v>
      </c>
      <c r="K110" s="40">
        <v>8</v>
      </c>
      <c r="L110" s="40">
        <v>5</v>
      </c>
      <c r="M110" s="40">
        <v>3</v>
      </c>
      <c r="N110" s="40">
        <v>3</v>
      </c>
      <c r="O110" s="175">
        <f>'2022_9ter_Mois-Maand '!O109</f>
        <v>4</v>
      </c>
      <c r="P110" s="10"/>
      <c r="Q110" s="60" t="s">
        <v>184</v>
      </c>
      <c r="R110" s="61" t="s">
        <v>184</v>
      </c>
      <c r="S110" s="62" t="s">
        <v>184</v>
      </c>
    </row>
    <row r="111" spans="1:19" ht="15" customHeight="1" x14ac:dyDescent="0.2">
      <c r="A111" s="118" t="s">
        <v>528</v>
      </c>
      <c r="B111" s="119" t="s">
        <v>529</v>
      </c>
      <c r="C111" s="96">
        <v>0</v>
      </c>
      <c r="D111" s="70">
        <v>0</v>
      </c>
      <c r="E111" s="70">
        <v>7</v>
      </c>
      <c r="F111" s="70">
        <v>1</v>
      </c>
      <c r="G111" s="70">
        <v>0</v>
      </c>
      <c r="H111" s="70">
        <v>0</v>
      </c>
      <c r="I111" s="70">
        <v>0</v>
      </c>
      <c r="J111" s="40">
        <v>2</v>
      </c>
      <c r="K111" s="40">
        <v>6</v>
      </c>
      <c r="L111" s="40">
        <v>2</v>
      </c>
      <c r="M111" s="40">
        <v>3</v>
      </c>
      <c r="N111" s="40">
        <v>13</v>
      </c>
      <c r="O111" s="175">
        <f>'2022_9ter_Mois-Maand '!O110</f>
        <v>23</v>
      </c>
      <c r="P111" s="10"/>
      <c r="Q111" s="60" t="s">
        <v>528</v>
      </c>
      <c r="R111" s="61" t="s">
        <v>528</v>
      </c>
      <c r="S111" s="62" t="s">
        <v>528</v>
      </c>
    </row>
    <row r="112" spans="1:19" ht="15" customHeight="1" x14ac:dyDescent="0.2">
      <c r="A112" s="118" t="s">
        <v>255</v>
      </c>
      <c r="B112" s="119" t="s">
        <v>257</v>
      </c>
      <c r="C112" s="96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175">
        <f>'2022_9ter_Mois-Maand '!O111</f>
        <v>0</v>
      </c>
      <c r="P112" s="10"/>
      <c r="Q112" s="60" t="s">
        <v>256</v>
      </c>
      <c r="R112" s="61" t="s">
        <v>256</v>
      </c>
      <c r="S112" s="62" t="s">
        <v>256</v>
      </c>
    </row>
    <row r="113" spans="1:19" ht="15" customHeight="1" x14ac:dyDescent="0.2">
      <c r="A113" s="118" t="s">
        <v>258</v>
      </c>
      <c r="B113" s="119" t="s">
        <v>259</v>
      </c>
      <c r="C113" s="96">
        <v>0</v>
      </c>
      <c r="D113" s="70">
        <v>0</v>
      </c>
      <c r="E113" s="70">
        <v>5</v>
      </c>
      <c r="F113" s="70">
        <v>1</v>
      </c>
      <c r="G113" s="70">
        <v>0</v>
      </c>
      <c r="H113" s="70">
        <v>0</v>
      </c>
      <c r="I113" s="70">
        <v>0</v>
      </c>
      <c r="J113" s="40">
        <v>1</v>
      </c>
      <c r="K113" s="40">
        <v>0</v>
      </c>
      <c r="L113" s="40">
        <v>0</v>
      </c>
      <c r="M113" s="40">
        <v>0</v>
      </c>
      <c r="N113" s="40">
        <v>0</v>
      </c>
      <c r="O113" s="175">
        <f>'2022_9ter_Mois-Maand '!O112</f>
        <v>0</v>
      </c>
      <c r="P113" s="10"/>
      <c r="Q113" s="60" t="s">
        <v>258</v>
      </c>
      <c r="R113" s="61" t="s">
        <v>258</v>
      </c>
      <c r="S113" s="62" t="s">
        <v>258</v>
      </c>
    </row>
    <row r="114" spans="1:19" ht="15" customHeight="1" x14ac:dyDescent="0.2">
      <c r="A114" s="94" t="s">
        <v>260</v>
      </c>
      <c r="B114" s="95" t="s">
        <v>261</v>
      </c>
      <c r="C114" s="96">
        <v>10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175">
        <f>'2022_9ter_Mois-Maand '!O113</f>
        <v>0</v>
      </c>
      <c r="P114" s="10"/>
      <c r="Q114" s="60" t="s">
        <v>260</v>
      </c>
      <c r="R114" s="61" t="s">
        <v>260</v>
      </c>
      <c r="S114" s="62" t="s">
        <v>260</v>
      </c>
    </row>
    <row r="115" spans="1:19" ht="15" customHeight="1" x14ac:dyDescent="0.2">
      <c r="A115" s="94" t="s">
        <v>697</v>
      </c>
      <c r="B115" s="95" t="s">
        <v>270</v>
      </c>
      <c r="C115" s="96">
        <v>0</v>
      </c>
      <c r="D115" s="70">
        <v>0</v>
      </c>
      <c r="E115" s="70">
        <v>6</v>
      </c>
      <c r="F115" s="70">
        <v>2</v>
      </c>
      <c r="G115" s="70">
        <v>2</v>
      </c>
      <c r="H115" s="70">
        <v>0</v>
      </c>
      <c r="I115" s="70">
        <v>1</v>
      </c>
      <c r="J115" s="40">
        <v>5</v>
      </c>
      <c r="K115" s="40">
        <v>0</v>
      </c>
      <c r="L115" s="40">
        <v>0</v>
      </c>
      <c r="M115" s="40">
        <v>0</v>
      </c>
      <c r="N115" s="40">
        <v>0</v>
      </c>
      <c r="O115" s="175">
        <f>'2022_9ter_Mois-Maand '!O114</f>
        <v>1</v>
      </c>
      <c r="P115" s="10"/>
      <c r="Q115" s="60" t="s">
        <v>697</v>
      </c>
      <c r="R115" s="61" t="s">
        <v>269</v>
      </c>
      <c r="S115" s="62" t="s">
        <v>269</v>
      </c>
    </row>
    <row r="116" spans="1:19" ht="15" customHeight="1" x14ac:dyDescent="0.2">
      <c r="A116" s="94" t="s">
        <v>262</v>
      </c>
      <c r="B116" s="95" t="s">
        <v>263</v>
      </c>
      <c r="C116" s="96">
        <v>0</v>
      </c>
      <c r="D116" s="70">
        <v>3</v>
      </c>
      <c r="E116" s="70">
        <v>1</v>
      </c>
      <c r="F116" s="70">
        <v>0</v>
      </c>
      <c r="G116" s="70">
        <v>0</v>
      </c>
      <c r="H116" s="70">
        <v>0</v>
      </c>
      <c r="I116" s="70">
        <v>2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175">
        <f>'2022_9ter_Mois-Maand '!O115</f>
        <v>0</v>
      </c>
      <c r="P116" s="10"/>
      <c r="Q116" s="60" t="s">
        <v>262</v>
      </c>
      <c r="R116" s="61" t="s">
        <v>262</v>
      </c>
      <c r="S116" s="62" t="s">
        <v>262</v>
      </c>
    </row>
    <row r="117" spans="1:19" ht="15" customHeight="1" x14ac:dyDescent="0.2">
      <c r="A117" s="118" t="s">
        <v>307</v>
      </c>
      <c r="B117" s="119" t="s">
        <v>310</v>
      </c>
      <c r="C117" s="96">
        <v>0</v>
      </c>
      <c r="D117" s="70">
        <v>0</v>
      </c>
      <c r="E117" s="70">
        <v>2</v>
      </c>
      <c r="F117" s="70">
        <v>2</v>
      </c>
      <c r="G117" s="70">
        <v>1</v>
      </c>
      <c r="H117" s="70">
        <v>0</v>
      </c>
      <c r="I117" s="70">
        <v>1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175">
        <f>'2022_9ter_Mois-Maand '!O116</f>
        <v>0</v>
      </c>
      <c r="P117" s="10"/>
      <c r="Q117" s="60" t="s">
        <v>308</v>
      </c>
      <c r="R117" s="61" t="s">
        <v>309</v>
      </c>
      <c r="S117" s="62" t="s">
        <v>308</v>
      </c>
    </row>
    <row r="118" spans="1:19" ht="15" customHeight="1" x14ac:dyDescent="0.2">
      <c r="A118" s="94" t="s">
        <v>392</v>
      </c>
      <c r="B118" s="95" t="s">
        <v>395</v>
      </c>
      <c r="C118" s="96">
        <v>0</v>
      </c>
      <c r="D118" s="70">
        <v>1</v>
      </c>
      <c r="E118" s="70">
        <v>6</v>
      </c>
      <c r="F118" s="70">
        <v>0</v>
      </c>
      <c r="G118" s="70">
        <v>0</v>
      </c>
      <c r="H118" s="70">
        <v>0</v>
      </c>
      <c r="I118" s="70">
        <v>0</v>
      </c>
      <c r="J118" s="40">
        <v>0</v>
      </c>
      <c r="K118" s="40">
        <v>6</v>
      </c>
      <c r="L118" s="40">
        <v>0</v>
      </c>
      <c r="M118" s="40">
        <v>0</v>
      </c>
      <c r="N118" s="40">
        <v>0</v>
      </c>
      <c r="O118" s="175">
        <f>'2022_9ter_Mois-Maand '!O117</f>
        <v>0</v>
      </c>
      <c r="P118" s="10"/>
      <c r="Q118" s="60" t="s">
        <v>393</v>
      </c>
      <c r="R118" s="61" t="s">
        <v>394</v>
      </c>
      <c r="S118" s="62" t="s">
        <v>393</v>
      </c>
    </row>
    <row r="119" spans="1:19" ht="15" customHeight="1" x14ac:dyDescent="0.2">
      <c r="A119" s="94" t="s">
        <v>442</v>
      </c>
      <c r="B119" s="95" t="s">
        <v>443</v>
      </c>
      <c r="C119" s="96">
        <v>0</v>
      </c>
      <c r="D119" s="70">
        <v>0</v>
      </c>
      <c r="E119" s="70">
        <v>0</v>
      </c>
      <c r="F119" s="70">
        <v>0</v>
      </c>
      <c r="G119" s="70">
        <v>1</v>
      </c>
      <c r="H119" s="70">
        <v>0</v>
      </c>
      <c r="I119" s="7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175">
        <f>'2022_9ter_Mois-Maand '!O118</f>
        <v>0</v>
      </c>
      <c r="P119" s="10"/>
      <c r="Q119" s="60" t="s">
        <v>442</v>
      </c>
      <c r="R119" s="61" t="s">
        <v>442</v>
      </c>
      <c r="S119" s="62" t="s">
        <v>442</v>
      </c>
    </row>
    <row r="120" spans="1:19" ht="15" customHeight="1" x14ac:dyDescent="0.2">
      <c r="A120" s="94" t="s">
        <v>466</v>
      </c>
      <c r="B120" s="95" t="s">
        <v>467</v>
      </c>
      <c r="C120" s="96">
        <v>3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175">
        <f>'2022_9ter_Mois-Maand '!O119</f>
        <v>0</v>
      </c>
      <c r="P120" s="10"/>
      <c r="Q120" s="60" t="s">
        <v>466</v>
      </c>
      <c r="R120" s="61" t="s">
        <v>466</v>
      </c>
      <c r="S120" s="62" t="s">
        <v>466</v>
      </c>
    </row>
    <row r="121" spans="1:19" ht="15" customHeight="1" x14ac:dyDescent="0.2">
      <c r="A121" s="118" t="s">
        <v>489</v>
      </c>
      <c r="B121" s="119" t="s">
        <v>490</v>
      </c>
      <c r="C121" s="96">
        <v>0</v>
      </c>
      <c r="D121" s="70">
        <v>1</v>
      </c>
      <c r="E121" s="70">
        <v>3</v>
      </c>
      <c r="F121" s="70">
        <v>2</v>
      </c>
      <c r="G121" s="70">
        <v>0</v>
      </c>
      <c r="H121" s="70">
        <v>1</v>
      </c>
      <c r="I121" s="70">
        <v>0</v>
      </c>
      <c r="J121" s="40">
        <v>0</v>
      </c>
      <c r="K121" s="40">
        <v>1</v>
      </c>
      <c r="L121" s="40">
        <v>0</v>
      </c>
      <c r="M121" s="40">
        <v>0</v>
      </c>
      <c r="N121" s="40">
        <v>0</v>
      </c>
      <c r="O121" s="175">
        <f>'2022_9ter_Mois-Maand '!O120</f>
        <v>0</v>
      </c>
      <c r="P121" s="10"/>
      <c r="Q121" s="60" t="s">
        <v>489</v>
      </c>
      <c r="R121" s="61" t="s">
        <v>489</v>
      </c>
      <c r="S121" s="62" t="s">
        <v>489</v>
      </c>
    </row>
    <row r="122" spans="1:19" ht="15" customHeight="1" x14ac:dyDescent="0.2">
      <c r="A122" s="118" t="s">
        <v>468</v>
      </c>
      <c r="B122" s="119" t="s">
        <v>470</v>
      </c>
      <c r="C122" s="96">
        <v>0</v>
      </c>
      <c r="D122" s="70">
        <v>0</v>
      </c>
      <c r="E122" s="70">
        <v>14</v>
      </c>
      <c r="F122" s="70">
        <v>15</v>
      </c>
      <c r="G122" s="70">
        <v>2</v>
      </c>
      <c r="H122" s="70">
        <v>3</v>
      </c>
      <c r="I122" s="70">
        <v>3</v>
      </c>
      <c r="J122" s="40">
        <v>4</v>
      </c>
      <c r="K122" s="40">
        <v>11</v>
      </c>
      <c r="L122" s="40">
        <v>1</v>
      </c>
      <c r="M122" s="40">
        <v>5</v>
      </c>
      <c r="N122" s="40">
        <v>1</v>
      </c>
      <c r="O122" s="175">
        <f>'2022_9ter_Mois-Maand '!O121</f>
        <v>7</v>
      </c>
      <c r="P122" s="10"/>
      <c r="Q122" s="60" t="s">
        <v>469</v>
      </c>
      <c r="R122" s="61" t="s">
        <v>469</v>
      </c>
      <c r="S122" s="62" t="s">
        <v>469</v>
      </c>
    </row>
    <row r="123" spans="1:19" ht="15" customHeight="1" x14ac:dyDescent="0.2">
      <c r="A123" s="118" t="s">
        <v>777</v>
      </c>
      <c r="B123" s="119" t="s">
        <v>339</v>
      </c>
      <c r="C123" s="96">
        <v>10</v>
      </c>
      <c r="D123" s="70">
        <v>1</v>
      </c>
      <c r="E123" s="70">
        <v>11</v>
      </c>
      <c r="F123" s="70">
        <v>0</v>
      </c>
      <c r="G123" s="70">
        <v>0</v>
      </c>
      <c r="H123" s="70">
        <v>0</v>
      </c>
      <c r="I123" s="7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175">
        <f>'2022_9ter_Mois-Maand '!O122</f>
        <v>0</v>
      </c>
      <c r="P123" s="10"/>
      <c r="Q123" s="60" t="s">
        <v>336</v>
      </c>
      <c r="R123" s="61" t="s">
        <v>337</v>
      </c>
      <c r="S123" s="62" t="s">
        <v>338</v>
      </c>
    </row>
    <row r="124" spans="1:19" ht="15" customHeight="1" x14ac:dyDescent="0.2">
      <c r="A124" s="118" t="s">
        <v>778</v>
      </c>
      <c r="B124" s="119" t="s">
        <v>359</v>
      </c>
      <c r="C124" s="96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175">
        <f>'2022_9ter_Mois-Maand '!O123</f>
        <v>0</v>
      </c>
      <c r="P124" s="10"/>
      <c r="Q124" s="60" t="s">
        <v>357</v>
      </c>
      <c r="R124" s="61" t="s">
        <v>358</v>
      </c>
      <c r="S124" s="62" t="s">
        <v>357</v>
      </c>
    </row>
    <row r="125" spans="1:19" ht="15" customHeight="1" x14ac:dyDescent="0.2">
      <c r="A125" s="118" t="s">
        <v>779</v>
      </c>
      <c r="B125" s="119" t="s">
        <v>631</v>
      </c>
      <c r="C125" s="96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175">
        <f>'2022_9ter_Mois-Maand '!O124</f>
        <v>0</v>
      </c>
      <c r="P125" s="10"/>
      <c r="Q125" s="60" t="s">
        <v>628</v>
      </c>
      <c r="R125" s="61" t="s">
        <v>629</v>
      </c>
      <c r="S125" s="62" t="s">
        <v>630</v>
      </c>
    </row>
    <row r="126" spans="1:19" ht="15" customHeight="1" x14ac:dyDescent="0.2">
      <c r="A126" s="118" t="s">
        <v>549</v>
      </c>
      <c r="B126" s="119" t="s">
        <v>550</v>
      </c>
      <c r="C126" s="96">
        <v>1</v>
      </c>
      <c r="D126" s="70">
        <v>1</v>
      </c>
      <c r="E126" s="70">
        <v>22</v>
      </c>
      <c r="F126" s="70">
        <v>6</v>
      </c>
      <c r="G126" s="70">
        <v>6</v>
      </c>
      <c r="H126" s="70">
        <v>2</v>
      </c>
      <c r="I126" s="70">
        <v>0</v>
      </c>
      <c r="J126" s="40">
        <v>3</v>
      </c>
      <c r="K126" s="40">
        <v>5</v>
      </c>
      <c r="L126" s="40">
        <v>5</v>
      </c>
      <c r="M126" s="40">
        <v>5</v>
      </c>
      <c r="N126" s="40">
        <v>11</v>
      </c>
      <c r="O126" s="175">
        <f>'2022_9ter_Mois-Maand '!O125</f>
        <v>10</v>
      </c>
      <c r="P126" s="10"/>
      <c r="Q126" s="60" t="s">
        <v>549</v>
      </c>
      <c r="R126" s="61" t="s">
        <v>549</v>
      </c>
      <c r="S126" s="62" t="s">
        <v>549</v>
      </c>
    </row>
    <row r="127" spans="1:19" ht="15" customHeight="1" x14ac:dyDescent="0.2">
      <c r="A127" s="94" t="s">
        <v>780</v>
      </c>
      <c r="B127" s="95" t="s">
        <v>595</v>
      </c>
      <c r="C127" s="96">
        <v>2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175">
        <f>'2022_9ter_Mois-Maand '!O126</f>
        <v>0</v>
      </c>
      <c r="P127" s="10"/>
      <c r="Q127" s="60" t="s">
        <v>592</v>
      </c>
      <c r="R127" s="61" t="s">
        <v>593</v>
      </c>
      <c r="S127" s="62" t="s">
        <v>594</v>
      </c>
    </row>
    <row r="128" spans="1:19" ht="15" customHeight="1" x14ac:dyDescent="0.2">
      <c r="A128" s="118" t="s">
        <v>781</v>
      </c>
      <c r="B128" s="119" t="s">
        <v>620</v>
      </c>
      <c r="C128" s="96">
        <v>2</v>
      </c>
      <c r="D128" s="70">
        <v>6</v>
      </c>
      <c r="E128" s="70">
        <v>8</v>
      </c>
      <c r="F128" s="70">
        <v>7</v>
      </c>
      <c r="G128" s="70">
        <v>0</v>
      </c>
      <c r="H128" s="70">
        <v>4</v>
      </c>
      <c r="I128" s="70">
        <v>3</v>
      </c>
      <c r="J128" s="40">
        <v>1</v>
      </c>
      <c r="K128" s="40">
        <v>2</v>
      </c>
      <c r="L128" s="40">
        <v>2</v>
      </c>
      <c r="M128" s="40">
        <v>0</v>
      </c>
      <c r="N128" s="40">
        <v>2</v>
      </c>
      <c r="O128" s="175">
        <f>'2022_9ter_Mois-Maand '!O127</f>
        <v>0</v>
      </c>
      <c r="P128" s="10"/>
      <c r="Q128" s="60" t="s">
        <v>742</v>
      </c>
      <c r="R128" s="61" t="s">
        <v>619</v>
      </c>
      <c r="S128" s="62" t="s">
        <v>743</v>
      </c>
    </row>
    <row r="129" spans="1:19" ht="15" customHeight="1" x14ac:dyDescent="0.2">
      <c r="A129" s="118" t="s">
        <v>617</v>
      </c>
      <c r="B129" s="119" t="s">
        <v>618</v>
      </c>
      <c r="C129" s="96">
        <v>4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175">
        <f>'2022_9ter_Mois-Maand '!O128</f>
        <v>0</v>
      </c>
      <c r="P129" s="10"/>
      <c r="Q129" s="60" t="s">
        <v>617</v>
      </c>
      <c r="R129" s="61" t="s">
        <v>617</v>
      </c>
      <c r="S129" s="62" t="s">
        <v>617</v>
      </c>
    </row>
    <row r="130" spans="1:19" ht="15" customHeight="1" thickBot="1" x14ac:dyDescent="0.25">
      <c r="A130" s="124" t="s">
        <v>632</v>
      </c>
      <c r="B130" s="125" t="s">
        <v>633</v>
      </c>
      <c r="C130" s="100">
        <v>1</v>
      </c>
      <c r="D130" s="101">
        <v>0</v>
      </c>
      <c r="E130" s="101">
        <v>1</v>
      </c>
      <c r="F130" s="101">
        <v>3</v>
      </c>
      <c r="G130" s="101">
        <v>1</v>
      </c>
      <c r="H130" s="101">
        <v>0</v>
      </c>
      <c r="I130" s="101">
        <v>0</v>
      </c>
      <c r="J130" s="102">
        <v>0</v>
      </c>
      <c r="K130" s="102">
        <v>0</v>
      </c>
      <c r="L130" s="102">
        <v>18</v>
      </c>
      <c r="M130" s="102">
        <v>5</v>
      </c>
      <c r="N130" s="102">
        <v>5</v>
      </c>
      <c r="O130" s="176">
        <f>'2022_9ter_Mois-Maand '!O129</f>
        <v>4</v>
      </c>
      <c r="P130" s="10"/>
      <c r="Q130" s="60" t="s">
        <v>632</v>
      </c>
      <c r="R130" s="61" t="s">
        <v>632</v>
      </c>
      <c r="S130" s="62" t="s">
        <v>632</v>
      </c>
    </row>
    <row r="131" spans="1:19" ht="15" customHeight="1" thickBot="1" x14ac:dyDescent="0.25">
      <c r="A131" s="84" t="s">
        <v>686</v>
      </c>
      <c r="B131" s="85" t="s">
        <v>676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177"/>
      <c r="P131" s="10"/>
      <c r="Q131" s="60"/>
      <c r="R131" s="61"/>
      <c r="S131" s="62"/>
    </row>
    <row r="132" spans="1:19" ht="15" customHeight="1" x14ac:dyDescent="0.2">
      <c r="A132" s="116" t="s">
        <v>1</v>
      </c>
      <c r="B132" s="117" t="s">
        <v>2</v>
      </c>
      <c r="C132" s="90">
        <v>101</v>
      </c>
      <c r="D132" s="91">
        <v>180</v>
      </c>
      <c r="E132" s="91">
        <v>593</v>
      </c>
      <c r="F132" s="91">
        <v>531</v>
      </c>
      <c r="G132" s="91">
        <v>131</v>
      </c>
      <c r="H132" s="91">
        <v>51</v>
      </c>
      <c r="I132" s="91">
        <v>26</v>
      </c>
      <c r="J132" s="92">
        <v>27</v>
      </c>
      <c r="K132" s="92">
        <v>50</v>
      </c>
      <c r="L132" s="92">
        <v>54</v>
      </c>
      <c r="M132" s="92">
        <v>55</v>
      </c>
      <c r="N132" s="92">
        <v>25</v>
      </c>
      <c r="O132" s="174">
        <f>'2022_9ter_Mois-Maand '!O131</f>
        <v>8</v>
      </c>
      <c r="P132" s="10"/>
      <c r="Q132" s="60" t="s">
        <v>1</v>
      </c>
      <c r="R132" s="61" t="s">
        <v>1</v>
      </c>
      <c r="S132" s="62" t="s">
        <v>1</v>
      </c>
    </row>
    <row r="133" spans="1:19" ht="15" customHeight="1" x14ac:dyDescent="0.2">
      <c r="A133" s="94" t="s">
        <v>22</v>
      </c>
      <c r="B133" s="95" t="s">
        <v>26</v>
      </c>
      <c r="C133" s="96">
        <v>574</v>
      </c>
      <c r="D133" s="70">
        <v>3294</v>
      </c>
      <c r="E133" s="70">
        <v>2861</v>
      </c>
      <c r="F133" s="70">
        <v>1763</v>
      </c>
      <c r="G133" s="70">
        <v>935</v>
      </c>
      <c r="H133" s="70">
        <v>638</v>
      </c>
      <c r="I133" s="70">
        <v>414</v>
      </c>
      <c r="J133" s="40">
        <v>367</v>
      </c>
      <c r="K133" s="40">
        <v>328</v>
      </c>
      <c r="L133" s="40">
        <v>186</v>
      </c>
      <c r="M133" s="40">
        <v>78</v>
      </c>
      <c r="N133" s="40">
        <v>79</v>
      </c>
      <c r="O133" s="175">
        <f>'2022_9ter_Mois-Maand '!O132</f>
        <v>38</v>
      </c>
      <c r="P133" s="10"/>
      <c r="Q133" s="60" t="s">
        <v>23</v>
      </c>
      <c r="R133" s="61" t="s">
        <v>24</v>
      </c>
      <c r="S133" s="62" t="s">
        <v>25</v>
      </c>
    </row>
    <row r="134" spans="1:19" ht="15" customHeight="1" x14ac:dyDescent="0.2">
      <c r="A134" s="94" t="s">
        <v>42</v>
      </c>
      <c r="B134" s="95" t="s">
        <v>46</v>
      </c>
      <c r="C134" s="96">
        <v>14</v>
      </c>
      <c r="D134" s="70">
        <v>33</v>
      </c>
      <c r="E134" s="70">
        <v>133</v>
      </c>
      <c r="F134" s="70">
        <v>107</v>
      </c>
      <c r="G134" s="70">
        <v>102</v>
      </c>
      <c r="H134" s="70">
        <v>40</v>
      </c>
      <c r="I134" s="70">
        <v>47</v>
      </c>
      <c r="J134" s="40">
        <v>40</v>
      </c>
      <c r="K134" s="40">
        <v>14</v>
      </c>
      <c r="L134" s="40">
        <v>2</v>
      </c>
      <c r="M134" s="40">
        <v>6</v>
      </c>
      <c r="N134" s="40">
        <v>2</v>
      </c>
      <c r="O134" s="175">
        <f>'2022_9ter_Mois-Maand '!O133</f>
        <v>3</v>
      </c>
      <c r="P134" s="10"/>
      <c r="Q134" s="60" t="s">
        <v>43</v>
      </c>
      <c r="R134" s="61" t="s">
        <v>44</v>
      </c>
      <c r="S134" s="62" t="s">
        <v>45</v>
      </c>
    </row>
    <row r="135" spans="1:19" ht="15" customHeight="1" x14ac:dyDescent="0.2">
      <c r="A135" s="118" t="s">
        <v>67</v>
      </c>
      <c r="B135" s="119" t="s">
        <v>69</v>
      </c>
      <c r="C135" s="96">
        <v>0</v>
      </c>
      <c r="D135" s="70">
        <v>0</v>
      </c>
      <c r="E135" s="70">
        <v>0</v>
      </c>
      <c r="F135" s="70">
        <v>0</v>
      </c>
      <c r="G135" s="70">
        <v>1</v>
      </c>
      <c r="H135" s="70">
        <v>0</v>
      </c>
      <c r="I135" s="7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175">
        <f>'2022_9ter_Mois-Maand '!O134</f>
        <v>0</v>
      </c>
      <c r="P135" s="10"/>
      <c r="Q135" s="60" t="s">
        <v>696</v>
      </c>
      <c r="R135" s="61" t="s">
        <v>68</v>
      </c>
      <c r="S135" s="62" t="s">
        <v>68</v>
      </c>
    </row>
    <row r="136" spans="1:19" ht="15" customHeight="1" x14ac:dyDescent="0.2">
      <c r="A136" s="118" t="s">
        <v>59</v>
      </c>
      <c r="B136" s="119" t="s">
        <v>61</v>
      </c>
      <c r="C136" s="96">
        <v>8</v>
      </c>
      <c r="D136" s="70">
        <v>33</v>
      </c>
      <c r="E136" s="70">
        <v>106</v>
      </c>
      <c r="F136" s="70">
        <v>85</v>
      </c>
      <c r="G136" s="70">
        <v>62</v>
      </c>
      <c r="H136" s="70">
        <v>48</v>
      </c>
      <c r="I136" s="70">
        <v>13</v>
      </c>
      <c r="J136" s="40">
        <v>18</v>
      </c>
      <c r="K136" s="40">
        <v>17</v>
      </c>
      <c r="L136" s="40">
        <v>5</v>
      </c>
      <c r="M136" s="40">
        <v>11</v>
      </c>
      <c r="N136" s="40">
        <v>1</v>
      </c>
      <c r="O136" s="175">
        <f>'2022_9ter_Mois-Maand '!O135</f>
        <v>6</v>
      </c>
      <c r="P136" s="10"/>
      <c r="Q136" s="60" t="s">
        <v>59</v>
      </c>
      <c r="R136" s="61" t="s">
        <v>60</v>
      </c>
      <c r="S136" s="62" t="s">
        <v>59</v>
      </c>
    </row>
    <row r="137" spans="1:19" ht="15" customHeight="1" x14ac:dyDescent="0.2">
      <c r="A137" s="118" t="s">
        <v>97</v>
      </c>
      <c r="B137" s="119" t="s">
        <v>99</v>
      </c>
      <c r="C137" s="96">
        <v>13</v>
      </c>
      <c r="D137" s="70">
        <v>5</v>
      </c>
      <c r="E137" s="70">
        <v>9</v>
      </c>
      <c r="F137" s="70">
        <v>3</v>
      </c>
      <c r="G137" s="70">
        <v>0</v>
      </c>
      <c r="H137" s="70">
        <v>0</v>
      </c>
      <c r="I137" s="70">
        <v>0</v>
      </c>
      <c r="J137" s="40">
        <v>1</v>
      </c>
      <c r="K137" s="40">
        <v>0</v>
      </c>
      <c r="L137" s="40">
        <v>1</v>
      </c>
      <c r="M137" s="40">
        <v>0</v>
      </c>
      <c r="N137" s="40">
        <v>0</v>
      </c>
      <c r="O137" s="175">
        <f>'2022_9ter_Mois-Maand '!O136</f>
        <v>0</v>
      </c>
      <c r="P137" s="10"/>
      <c r="Q137" s="60" t="s">
        <v>98</v>
      </c>
      <c r="R137" s="61" t="s">
        <v>98</v>
      </c>
      <c r="S137" s="62" t="s">
        <v>98</v>
      </c>
    </row>
    <row r="138" spans="1:19" ht="15" customHeight="1" x14ac:dyDescent="0.2">
      <c r="A138" s="118" t="s">
        <v>782</v>
      </c>
      <c r="B138" s="119" t="s">
        <v>96</v>
      </c>
      <c r="C138" s="96">
        <v>4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175">
        <f>'2022_9ter_Mois-Maand '!O137</f>
        <v>0</v>
      </c>
      <c r="P138" s="10"/>
      <c r="Q138" s="60" t="s">
        <v>95</v>
      </c>
      <c r="R138" s="61" t="s">
        <v>95</v>
      </c>
      <c r="S138" s="62" t="s">
        <v>95</v>
      </c>
    </row>
    <row r="139" spans="1:19" ht="15" customHeight="1" x14ac:dyDescent="0.2">
      <c r="A139" s="118" t="s">
        <v>329</v>
      </c>
      <c r="B139" s="119" t="s">
        <v>333</v>
      </c>
      <c r="C139" s="96">
        <v>5</v>
      </c>
      <c r="D139" s="70">
        <v>1</v>
      </c>
      <c r="E139" s="70">
        <v>1</v>
      </c>
      <c r="F139" s="70">
        <v>1</v>
      </c>
      <c r="G139" s="70">
        <v>1</v>
      </c>
      <c r="H139" s="70">
        <v>1</v>
      </c>
      <c r="I139" s="70">
        <v>0</v>
      </c>
      <c r="J139" s="40">
        <v>2</v>
      </c>
      <c r="K139" s="40">
        <v>4</v>
      </c>
      <c r="L139" s="40">
        <v>0</v>
      </c>
      <c r="M139" s="40">
        <v>0</v>
      </c>
      <c r="N139" s="40">
        <v>2</v>
      </c>
      <c r="O139" s="175">
        <f>'2022_9ter_Mois-Maand '!O138</f>
        <v>0</v>
      </c>
      <c r="P139" s="10"/>
      <c r="Q139" s="60" t="s">
        <v>330</v>
      </c>
      <c r="R139" s="61" t="s">
        <v>331</v>
      </c>
      <c r="S139" s="62" t="s">
        <v>332</v>
      </c>
    </row>
    <row r="140" spans="1:19" ht="15" customHeight="1" x14ac:dyDescent="0.2">
      <c r="A140" s="118" t="s">
        <v>783</v>
      </c>
      <c r="B140" s="119" t="s">
        <v>117</v>
      </c>
      <c r="C140" s="96">
        <v>6</v>
      </c>
      <c r="D140" s="70">
        <v>26</v>
      </c>
      <c r="E140" s="70">
        <v>44</v>
      </c>
      <c r="F140" s="70">
        <v>30</v>
      </c>
      <c r="G140" s="70">
        <v>23</v>
      </c>
      <c r="H140" s="70">
        <v>10</v>
      </c>
      <c r="I140" s="70">
        <v>8</v>
      </c>
      <c r="J140" s="40">
        <v>8</v>
      </c>
      <c r="K140" s="40">
        <v>7</v>
      </c>
      <c r="L140" s="40">
        <v>6</v>
      </c>
      <c r="M140" s="40">
        <v>2</v>
      </c>
      <c r="N140" s="40">
        <v>3</v>
      </c>
      <c r="O140" s="175">
        <f>'2022_9ter_Mois-Maand '!O139</f>
        <v>1</v>
      </c>
      <c r="P140" s="10"/>
      <c r="Q140" s="60" t="s">
        <v>744</v>
      </c>
      <c r="R140" s="61" t="s">
        <v>116</v>
      </c>
      <c r="S140" s="62" t="s">
        <v>745</v>
      </c>
    </row>
    <row r="141" spans="1:19" ht="15" customHeight="1" x14ac:dyDescent="0.2">
      <c r="A141" s="118" t="s">
        <v>784</v>
      </c>
      <c r="B141" s="119" t="s">
        <v>589</v>
      </c>
      <c r="C141" s="96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175">
        <f>'2022_9ter_Mois-Maand '!O140</f>
        <v>0</v>
      </c>
      <c r="P141" s="10"/>
      <c r="Q141" s="60" t="s">
        <v>746</v>
      </c>
      <c r="R141" s="61" t="s">
        <v>587</v>
      </c>
      <c r="S141" s="62" t="s">
        <v>588</v>
      </c>
    </row>
    <row r="142" spans="1:19" ht="15" customHeight="1" x14ac:dyDescent="0.2">
      <c r="A142" s="94" t="s">
        <v>229</v>
      </c>
      <c r="B142" s="95" t="s">
        <v>233</v>
      </c>
      <c r="C142" s="96">
        <v>91</v>
      </c>
      <c r="D142" s="70">
        <v>186</v>
      </c>
      <c r="E142" s="70">
        <v>495</v>
      </c>
      <c r="F142" s="70">
        <v>466</v>
      </c>
      <c r="G142" s="70">
        <v>255</v>
      </c>
      <c r="H142" s="70">
        <v>176</v>
      </c>
      <c r="I142" s="70">
        <v>148</v>
      </c>
      <c r="J142" s="40">
        <v>115</v>
      </c>
      <c r="K142" s="40">
        <v>76</v>
      </c>
      <c r="L142" s="40">
        <v>79</v>
      </c>
      <c r="M142" s="40">
        <v>47</v>
      </c>
      <c r="N142" s="40">
        <v>45</v>
      </c>
      <c r="O142" s="175">
        <f>'2022_9ter_Mois-Maand '!O141</f>
        <v>44</v>
      </c>
      <c r="P142" s="10"/>
      <c r="Q142" s="60" t="s">
        <v>230</v>
      </c>
      <c r="R142" s="61" t="s">
        <v>231</v>
      </c>
      <c r="S142" s="62" t="s">
        <v>232</v>
      </c>
    </row>
    <row r="143" spans="1:19" ht="15" customHeight="1" x14ac:dyDescent="0.2">
      <c r="A143" s="94" t="s">
        <v>281</v>
      </c>
      <c r="B143" s="95" t="s">
        <v>284</v>
      </c>
      <c r="C143" s="96">
        <v>25</v>
      </c>
      <c r="D143" s="70">
        <v>98</v>
      </c>
      <c r="E143" s="70">
        <v>153</v>
      </c>
      <c r="F143" s="70">
        <v>81</v>
      </c>
      <c r="G143" s="70">
        <v>38</v>
      </c>
      <c r="H143" s="70">
        <v>39</v>
      </c>
      <c r="I143" s="70">
        <v>9</v>
      </c>
      <c r="J143" s="40">
        <v>21</v>
      </c>
      <c r="K143" s="40">
        <v>7</v>
      </c>
      <c r="L143" s="40">
        <v>12</v>
      </c>
      <c r="M143" s="40">
        <v>7</v>
      </c>
      <c r="N143" s="40">
        <v>5</v>
      </c>
      <c r="O143" s="175">
        <f>'2022_9ter_Mois-Maand '!O142</f>
        <v>11</v>
      </c>
      <c r="P143" s="10"/>
      <c r="Q143" s="60" t="s">
        <v>282</v>
      </c>
      <c r="R143" s="61" t="s">
        <v>283</v>
      </c>
      <c r="S143" s="62" t="s">
        <v>282</v>
      </c>
    </row>
    <row r="144" spans="1:19" ht="15" customHeight="1" x14ac:dyDescent="0.2">
      <c r="A144" s="118" t="s">
        <v>276</v>
      </c>
      <c r="B144" s="119" t="s">
        <v>280</v>
      </c>
      <c r="C144" s="96">
        <v>0</v>
      </c>
      <c r="D144" s="70">
        <v>1</v>
      </c>
      <c r="E144" s="70">
        <v>5</v>
      </c>
      <c r="F144" s="70">
        <v>1</v>
      </c>
      <c r="G144" s="70">
        <v>0</v>
      </c>
      <c r="H144" s="70">
        <v>2</v>
      </c>
      <c r="I144" s="70">
        <v>1</v>
      </c>
      <c r="J144" s="40">
        <v>1</v>
      </c>
      <c r="K144" s="40">
        <v>1</v>
      </c>
      <c r="L144" s="40">
        <v>0</v>
      </c>
      <c r="M144" s="40">
        <v>0</v>
      </c>
      <c r="N144" s="40">
        <v>0</v>
      </c>
      <c r="O144" s="175">
        <f>'2022_9ter_Mois-Maand '!O143</f>
        <v>0</v>
      </c>
      <c r="P144" s="10"/>
      <c r="Q144" s="60" t="s">
        <v>277</v>
      </c>
      <c r="R144" s="61" t="s">
        <v>278</v>
      </c>
      <c r="S144" s="62" t="s">
        <v>279</v>
      </c>
    </row>
    <row r="145" spans="1:19" ht="15" customHeight="1" x14ac:dyDescent="0.2">
      <c r="A145" s="118" t="s">
        <v>290</v>
      </c>
      <c r="B145" s="119" t="s">
        <v>291</v>
      </c>
      <c r="C145" s="96">
        <v>45</v>
      </c>
      <c r="D145" s="70">
        <v>111</v>
      </c>
      <c r="E145" s="70">
        <v>153</v>
      </c>
      <c r="F145" s="70">
        <v>177</v>
      </c>
      <c r="G145" s="70">
        <v>65</v>
      </c>
      <c r="H145" s="70">
        <v>24</v>
      </c>
      <c r="I145" s="70">
        <v>13</v>
      </c>
      <c r="J145" s="40">
        <v>15</v>
      </c>
      <c r="K145" s="40">
        <v>11</v>
      </c>
      <c r="L145" s="40">
        <v>8</v>
      </c>
      <c r="M145" s="40">
        <v>8</v>
      </c>
      <c r="N145" s="40">
        <v>11</v>
      </c>
      <c r="O145" s="175">
        <f>'2022_9ter_Mois-Maand '!O144</f>
        <v>17</v>
      </c>
      <c r="P145" s="10"/>
      <c r="Q145" s="60" t="s">
        <v>290</v>
      </c>
      <c r="R145" s="61" t="s">
        <v>290</v>
      </c>
      <c r="S145" s="62" t="s">
        <v>290</v>
      </c>
    </row>
    <row r="146" spans="1:19" ht="15" customHeight="1" x14ac:dyDescent="0.2">
      <c r="A146" s="118" t="s">
        <v>292</v>
      </c>
      <c r="B146" s="119" t="s">
        <v>294</v>
      </c>
      <c r="C146" s="96">
        <v>45</v>
      </c>
      <c r="D146" s="70">
        <v>99</v>
      </c>
      <c r="E146" s="70">
        <v>224</v>
      </c>
      <c r="F146" s="70">
        <v>170</v>
      </c>
      <c r="G146" s="70">
        <v>51</v>
      </c>
      <c r="H146" s="70">
        <v>44</v>
      </c>
      <c r="I146" s="70">
        <v>17</v>
      </c>
      <c r="J146" s="40">
        <v>74</v>
      </c>
      <c r="K146" s="40">
        <v>83</v>
      </c>
      <c r="L146" s="40">
        <v>73</v>
      </c>
      <c r="M146" s="40">
        <v>84</v>
      </c>
      <c r="N146" s="40">
        <v>61</v>
      </c>
      <c r="O146" s="175">
        <f>'2022_9ter_Mois-Maand '!O145</f>
        <v>41</v>
      </c>
      <c r="P146" s="10"/>
      <c r="Q146" s="60" t="s">
        <v>293</v>
      </c>
      <c r="R146" s="61" t="s">
        <v>293</v>
      </c>
      <c r="S146" s="62" t="s">
        <v>292</v>
      </c>
    </row>
    <row r="147" spans="1:19" ht="15" customHeight="1" x14ac:dyDescent="0.2">
      <c r="A147" s="118" t="s">
        <v>698</v>
      </c>
      <c r="B147" s="119" t="s">
        <v>301</v>
      </c>
      <c r="C147" s="96">
        <v>8</v>
      </c>
      <c r="D147" s="70">
        <v>3</v>
      </c>
      <c r="E147" s="70">
        <v>13</v>
      </c>
      <c r="F147" s="70">
        <v>4</v>
      </c>
      <c r="G147" s="70">
        <v>4</v>
      </c>
      <c r="H147" s="70">
        <v>4</v>
      </c>
      <c r="I147" s="70">
        <v>5</v>
      </c>
      <c r="J147" s="40">
        <v>3</v>
      </c>
      <c r="K147" s="40">
        <v>1</v>
      </c>
      <c r="L147" s="40">
        <v>2</v>
      </c>
      <c r="M147" s="40">
        <v>0</v>
      </c>
      <c r="N147" s="40">
        <v>0</v>
      </c>
      <c r="O147" s="175">
        <f>'2022_9ter_Mois-Maand '!O146</f>
        <v>0</v>
      </c>
      <c r="P147" s="10"/>
      <c r="Q147" s="60" t="s">
        <v>698</v>
      </c>
      <c r="R147" s="61" t="s">
        <v>300</v>
      </c>
      <c r="S147" s="62" t="s">
        <v>300</v>
      </c>
    </row>
    <row r="148" spans="1:19" ht="15" customHeight="1" x14ac:dyDescent="0.2">
      <c r="A148" s="118" t="s">
        <v>316</v>
      </c>
      <c r="B148" s="119" t="s">
        <v>318</v>
      </c>
      <c r="C148" s="96">
        <v>0</v>
      </c>
      <c r="D148" s="70">
        <v>0</v>
      </c>
      <c r="E148" s="70">
        <v>1</v>
      </c>
      <c r="F148" s="70">
        <v>0</v>
      </c>
      <c r="G148" s="70">
        <v>0</v>
      </c>
      <c r="H148" s="70">
        <v>0</v>
      </c>
      <c r="I148" s="7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175">
        <f>'2022_9ter_Mois-Maand '!O147</f>
        <v>0</v>
      </c>
      <c r="P148" s="10"/>
      <c r="Q148" s="60" t="s">
        <v>317</v>
      </c>
      <c r="R148" s="61" t="s">
        <v>317</v>
      </c>
      <c r="S148" s="62" t="s">
        <v>317</v>
      </c>
    </row>
    <row r="149" spans="1:19" ht="15" customHeight="1" x14ac:dyDescent="0.2">
      <c r="A149" s="118" t="s">
        <v>311</v>
      </c>
      <c r="B149" s="119" t="s">
        <v>315</v>
      </c>
      <c r="C149" s="96">
        <v>1</v>
      </c>
      <c r="D149" s="70">
        <v>7</v>
      </c>
      <c r="E149" s="70">
        <v>20</v>
      </c>
      <c r="F149" s="70">
        <v>10</v>
      </c>
      <c r="G149" s="70">
        <v>11</v>
      </c>
      <c r="H149" s="70">
        <v>8</v>
      </c>
      <c r="I149" s="70">
        <v>6</v>
      </c>
      <c r="J149" s="40">
        <v>2</v>
      </c>
      <c r="K149" s="40">
        <v>0</v>
      </c>
      <c r="L149" s="40">
        <v>1</v>
      </c>
      <c r="M149" s="40">
        <v>3</v>
      </c>
      <c r="N149" s="40">
        <v>4</v>
      </c>
      <c r="O149" s="175">
        <f>'2022_9ter_Mois-Maand '!O148</f>
        <v>0</v>
      </c>
      <c r="P149" s="10"/>
      <c r="Q149" s="60" t="s">
        <v>312</v>
      </c>
      <c r="R149" s="61" t="s">
        <v>313</v>
      </c>
      <c r="S149" s="62" t="s">
        <v>314</v>
      </c>
    </row>
    <row r="150" spans="1:19" ht="15" customHeight="1" x14ac:dyDescent="0.2">
      <c r="A150" s="118" t="s">
        <v>319</v>
      </c>
      <c r="B150" s="119" t="s">
        <v>322</v>
      </c>
      <c r="C150" s="96">
        <v>16</v>
      </c>
      <c r="D150" s="70">
        <v>23</v>
      </c>
      <c r="E150" s="70">
        <v>68</v>
      </c>
      <c r="F150" s="70">
        <v>106</v>
      </c>
      <c r="G150" s="70">
        <v>34</v>
      </c>
      <c r="H150" s="70">
        <v>36</v>
      </c>
      <c r="I150" s="70">
        <v>5</v>
      </c>
      <c r="J150" s="40">
        <v>8</v>
      </c>
      <c r="K150" s="40">
        <v>18</v>
      </c>
      <c r="L150" s="40">
        <v>8</v>
      </c>
      <c r="M150" s="40">
        <v>11</v>
      </c>
      <c r="N150" s="40">
        <v>20</v>
      </c>
      <c r="O150" s="175">
        <f>'2022_9ter_Mois-Maand '!O149</f>
        <v>1</v>
      </c>
      <c r="P150" s="10"/>
      <c r="Q150" s="60" t="s">
        <v>320</v>
      </c>
      <c r="R150" s="61" t="s">
        <v>321</v>
      </c>
      <c r="S150" s="62" t="s">
        <v>319</v>
      </c>
    </row>
    <row r="151" spans="1:19" ht="15" customHeight="1" x14ac:dyDescent="0.2">
      <c r="A151" s="118" t="s">
        <v>785</v>
      </c>
      <c r="B151" s="119" t="s">
        <v>486</v>
      </c>
      <c r="C151" s="96">
        <v>0</v>
      </c>
      <c r="D151" s="70">
        <v>0</v>
      </c>
      <c r="E151" s="70">
        <v>2</v>
      </c>
      <c r="F151" s="70">
        <v>0</v>
      </c>
      <c r="G151" s="70">
        <v>0</v>
      </c>
      <c r="H151" s="70">
        <v>0</v>
      </c>
      <c r="I151" s="7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175">
        <f>'2022_9ter_Mois-Maand '!O150</f>
        <v>0</v>
      </c>
      <c r="P151" s="10"/>
      <c r="Q151" s="60" t="s">
        <v>747</v>
      </c>
      <c r="R151" s="61" t="s">
        <v>485</v>
      </c>
      <c r="S151" s="62" t="s">
        <v>748</v>
      </c>
    </row>
    <row r="152" spans="1:19" ht="15" customHeight="1" x14ac:dyDescent="0.2">
      <c r="A152" s="118" t="s">
        <v>786</v>
      </c>
      <c r="B152" s="119" t="s">
        <v>341</v>
      </c>
      <c r="C152" s="96">
        <v>0</v>
      </c>
      <c r="D152" s="70">
        <v>6</v>
      </c>
      <c r="E152" s="70">
        <v>49</v>
      </c>
      <c r="F152" s="70">
        <v>0</v>
      </c>
      <c r="G152" s="70">
        <v>2</v>
      </c>
      <c r="H152" s="70">
        <v>0</v>
      </c>
      <c r="I152" s="70">
        <v>0</v>
      </c>
      <c r="J152" s="40">
        <v>0</v>
      </c>
      <c r="K152" s="40">
        <v>0</v>
      </c>
      <c r="L152" s="40">
        <v>1</v>
      </c>
      <c r="M152" s="40">
        <v>0</v>
      </c>
      <c r="N152" s="40">
        <v>0</v>
      </c>
      <c r="O152" s="175">
        <f>'2022_9ter_Mois-Maand '!O151</f>
        <v>0</v>
      </c>
      <c r="P152" s="10"/>
      <c r="Q152" s="60" t="s">
        <v>749</v>
      </c>
      <c r="R152" s="61" t="s">
        <v>340</v>
      </c>
      <c r="S152" s="62" t="s">
        <v>750</v>
      </c>
    </row>
    <row r="153" spans="1:19" ht="15" customHeight="1" x14ac:dyDescent="0.2">
      <c r="A153" s="118" t="s">
        <v>342</v>
      </c>
      <c r="B153" s="119" t="s">
        <v>344</v>
      </c>
      <c r="C153" s="96">
        <v>0</v>
      </c>
      <c r="D153" s="70">
        <v>0</v>
      </c>
      <c r="E153" s="70">
        <v>2</v>
      </c>
      <c r="F153" s="70">
        <v>7</v>
      </c>
      <c r="G153" s="70">
        <v>0</v>
      </c>
      <c r="H153" s="70">
        <v>0</v>
      </c>
      <c r="I153" s="7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175">
        <f>'2022_9ter_Mois-Maand '!O152</f>
        <v>0</v>
      </c>
      <c r="P153" s="10"/>
      <c r="Q153" s="60" t="s">
        <v>700</v>
      </c>
      <c r="R153" s="61" t="s">
        <v>343</v>
      </c>
      <c r="S153" s="62" t="s">
        <v>343</v>
      </c>
    </row>
    <row r="154" spans="1:19" ht="15" customHeight="1" x14ac:dyDescent="0.2">
      <c r="A154" s="118" t="s">
        <v>326</v>
      </c>
      <c r="B154" s="119" t="s">
        <v>328</v>
      </c>
      <c r="C154" s="96">
        <v>4</v>
      </c>
      <c r="D154" s="70">
        <v>39</v>
      </c>
      <c r="E154" s="70">
        <v>48</v>
      </c>
      <c r="F154" s="70">
        <v>51</v>
      </c>
      <c r="G154" s="70">
        <v>43</v>
      </c>
      <c r="H154" s="70">
        <v>41</v>
      </c>
      <c r="I154" s="70">
        <v>10</v>
      </c>
      <c r="J154" s="40">
        <v>7</v>
      </c>
      <c r="K154" s="40">
        <v>10</v>
      </c>
      <c r="L154" s="40">
        <v>10</v>
      </c>
      <c r="M154" s="40">
        <v>1</v>
      </c>
      <c r="N154" s="40">
        <v>0</v>
      </c>
      <c r="O154" s="175">
        <f>'2022_9ter_Mois-Maand '!O153</f>
        <v>4</v>
      </c>
      <c r="P154" s="10"/>
      <c r="Q154" s="60" t="s">
        <v>699</v>
      </c>
      <c r="R154" s="61" t="s">
        <v>326</v>
      </c>
      <c r="S154" s="62" t="s">
        <v>327</v>
      </c>
    </row>
    <row r="155" spans="1:19" ht="15" customHeight="1" x14ac:dyDescent="0.2">
      <c r="A155" s="94" t="s">
        <v>751</v>
      </c>
      <c r="B155" s="95" t="s">
        <v>346</v>
      </c>
      <c r="C155" s="96">
        <v>0</v>
      </c>
      <c r="D155" s="70">
        <v>2</v>
      </c>
      <c r="E155" s="70">
        <v>80</v>
      </c>
      <c r="F155" s="70">
        <v>1</v>
      </c>
      <c r="G155" s="70">
        <v>0</v>
      </c>
      <c r="H155" s="70">
        <v>0</v>
      </c>
      <c r="I155" s="7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175">
        <f>'2022_9ter_Mois-Maand '!O154</f>
        <v>0</v>
      </c>
      <c r="P155" s="10"/>
      <c r="Q155" s="60" t="s">
        <v>345</v>
      </c>
      <c r="R155" s="61" t="s">
        <v>345</v>
      </c>
      <c r="S155" s="62" t="s">
        <v>751</v>
      </c>
    </row>
    <row r="156" spans="1:19" ht="15" customHeight="1" x14ac:dyDescent="0.2">
      <c r="A156" s="118" t="s">
        <v>347</v>
      </c>
      <c r="B156" s="119" t="s">
        <v>350</v>
      </c>
      <c r="C156" s="96">
        <v>20</v>
      </c>
      <c r="D156" s="70">
        <v>36</v>
      </c>
      <c r="E156" s="70">
        <v>73</v>
      </c>
      <c r="F156" s="70">
        <v>54</v>
      </c>
      <c r="G156" s="70">
        <v>43</v>
      </c>
      <c r="H156" s="70">
        <v>31</v>
      </c>
      <c r="I156" s="70">
        <v>25</v>
      </c>
      <c r="J156" s="40">
        <v>27</v>
      </c>
      <c r="K156" s="40">
        <v>11</v>
      </c>
      <c r="L156" s="40">
        <v>17</v>
      </c>
      <c r="M156" s="40">
        <v>5</v>
      </c>
      <c r="N156" s="40">
        <v>12</v>
      </c>
      <c r="O156" s="175">
        <f>'2022_9ter_Mois-Maand '!O155</f>
        <v>10</v>
      </c>
      <c r="P156" s="10"/>
      <c r="Q156" s="60" t="s">
        <v>348</v>
      </c>
      <c r="R156" s="61" t="s">
        <v>348</v>
      </c>
      <c r="S156" s="62" t="s">
        <v>349</v>
      </c>
    </row>
    <row r="157" spans="1:19" ht="15" customHeight="1" x14ac:dyDescent="0.2">
      <c r="A157" s="94" t="s">
        <v>431</v>
      </c>
      <c r="B157" s="95" t="s">
        <v>433</v>
      </c>
      <c r="C157" s="96">
        <v>0</v>
      </c>
      <c r="D157" s="70">
        <v>1</v>
      </c>
      <c r="E157" s="70">
        <v>29</v>
      </c>
      <c r="F157" s="70">
        <v>1</v>
      </c>
      <c r="G157" s="70">
        <v>0</v>
      </c>
      <c r="H157" s="70">
        <v>0</v>
      </c>
      <c r="I157" s="7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175">
        <f>'2022_9ter_Mois-Maand '!O156</f>
        <v>0</v>
      </c>
      <c r="P157" s="10"/>
      <c r="Q157" s="60" t="s">
        <v>701</v>
      </c>
      <c r="R157" s="61" t="s">
        <v>432</v>
      </c>
      <c r="S157" s="62" t="s">
        <v>432</v>
      </c>
    </row>
    <row r="158" spans="1:19" ht="15" customHeight="1" x14ac:dyDescent="0.2">
      <c r="A158" s="94" t="s">
        <v>388</v>
      </c>
      <c r="B158" s="95" t="s">
        <v>391</v>
      </c>
      <c r="C158" s="96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175">
        <f>'2022_9ter_Mois-Maand '!O157</f>
        <v>0</v>
      </c>
      <c r="P158" s="10"/>
      <c r="Q158" s="60" t="s">
        <v>389</v>
      </c>
      <c r="R158" s="61" t="s">
        <v>390</v>
      </c>
      <c r="S158" s="62" t="s">
        <v>388</v>
      </c>
    </row>
    <row r="159" spans="1:19" ht="15" customHeight="1" x14ac:dyDescent="0.2">
      <c r="A159" s="94" t="s">
        <v>413</v>
      </c>
      <c r="B159" s="95" t="s">
        <v>417</v>
      </c>
      <c r="C159" s="96">
        <v>12</v>
      </c>
      <c r="D159" s="70">
        <v>30</v>
      </c>
      <c r="E159" s="70">
        <v>91</v>
      </c>
      <c r="F159" s="70">
        <v>100</v>
      </c>
      <c r="G159" s="70">
        <v>40</v>
      </c>
      <c r="H159" s="70">
        <v>20</v>
      </c>
      <c r="I159" s="70">
        <v>19</v>
      </c>
      <c r="J159" s="40">
        <v>14</v>
      </c>
      <c r="K159" s="40">
        <v>2</v>
      </c>
      <c r="L159" s="40">
        <v>5</v>
      </c>
      <c r="M159" s="40">
        <v>1</v>
      </c>
      <c r="N159" s="40">
        <v>1</v>
      </c>
      <c r="O159" s="175">
        <f>'2022_9ter_Mois-Maand '!O158</f>
        <v>2</v>
      </c>
      <c r="P159" s="10"/>
      <c r="Q159" s="60" t="s">
        <v>414</v>
      </c>
      <c r="R159" s="61" t="s">
        <v>415</v>
      </c>
      <c r="S159" s="62" t="s">
        <v>416</v>
      </c>
    </row>
    <row r="160" spans="1:19" ht="15" customHeight="1" x14ac:dyDescent="0.2">
      <c r="A160" s="94" t="s">
        <v>409</v>
      </c>
      <c r="B160" s="95" t="s">
        <v>410</v>
      </c>
      <c r="C160" s="96">
        <v>0</v>
      </c>
      <c r="D160" s="70">
        <v>0</v>
      </c>
      <c r="E160" s="70">
        <v>10</v>
      </c>
      <c r="F160" s="70">
        <v>3</v>
      </c>
      <c r="G160" s="70">
        <v>5</v>
      </c>
      <c r="H160" s="70">
        <v>1</v>
      </c>
      <c r="I160" s="7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175">
        <f>'2022_9ter_Mois-Maand '!O159</f>
        <v>0</v>
      </c>
      <c r="P160" s="10"/>
      <c r="Q160" s="60" t="s">
        <v>409</v>
      </c>
      <c r="R160" s="61" t="s">
        <v>409</v>
      </c>
      <c r="S160" s="62" t="s">
        <v>409</v>
      </c>
    </row>
    <row r="161" spans="1:19" ht="15" customHeight="1" x14ac:dyDescent="0.2">
      <c r="A161" s="94" t="s">
        <v>453</v>
      </c>
      <c r="B161" s="95" t="s">
        <v>455</v>
      </c>
      <c r="C161" s="96">
        <v>11</v>
      </c>
      <c r="D161" s="70">
        <v>48</v>
      </c>
      <c r="E161" s="70">
        <v>92</v>
      </c>
      <c r="F161" s="70">
        <v>87</v>
      </c>
      <c r="G161" s="70">
        <v>65</v>
      </c>
      <c r="H161" s="70">
        <v>15</v>
      </c>
      <c r="I161" s="70">
        <v>7</v>
      </c>
      <c r="J161" s="40">
        <v>14</v>
      </c>
      <c r="K161" s="40">
        <v>5</v>
      </c>
      <c r="L161" s="40">
        <v>3</v>
      </c>
      <c r="M161" s="40">
        <v>2</v>
      </c>
      <c r="N161" s="40">
        <v>2</v>
      </c>
      <c r="O161" s="175">
        <f>'2022_9ter_Mois-Maand '!O160</f>
        <v>0</v>
      </c>
      <c r="P161" s="10"/>
      <c r="Q161" s="60" t="s">
        <v>454</v>
      </c>
      <c r="R161" s="61" t="s">
        <v>454</v>
      </c>
      <c r="S161" s="62" t="s">
        <v>454</v>
      </c>
    </row>
    <row r="162" spans="1:19" ht="15" customHeight="1" x14ac:dyDescent="0.2">
      <c r="A162" s="118" t="s">
        <v>462</v>
      </c>
      <c r="B162" s="119" t="s">
        <v>463</v>
      </c>
      <c r="C162" s="96">
        <v>0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175">
        <f>'2022_9ter_Mois-Maand '!O161</f>
        <v>0</v>
      </c>
      <c r="P162" s="10"/>
      <c r="Q162" s="60" t="s">
        <v>462</v>
      </c>
      <c r="R162" s="61" t="s">
        <v>462</v>
      </c>
      <c r="S162" s="62" t="s">
        <v>462</v>
      </c>
    </row>
    <row r="163" spans="1:19" ht="15" customHeight="1" x14ac:dyDescent="0.2">
      <c r="A163" s="94" t="s">
        <v>464</v>
      </c>
      <c r="B163" s="95" t="s">
        <v>465</v>
      </c>
      <c r="C163" s="96">
        <v>17</v>
      </c>
      <c r="D163" s="70">
        <v>125</v>
      </c>
      <c r="E163" s="70">
        <v>309</v>
      </c>
      <c r="F163" s="70">
        <v>195</v>
      </c>
      <c r="G163" s="70">
        <v>159</v>
      </c>
      <c r="H163" s="70">
        <v>65</v>
      </c>
      <c r="I163" s="70">
        <v>55</v>
      </c>
      <c r="J163" s="40">
        <v>53</v>
      </c>
      <c r="K163" s="40">
        <v>48</v>
      </c>
      <c r="L163" s="40">
        <v>24</v>
      </c>
      <c r="M163" s="40">
        <v>20</v>
      </c>
      <c r="N163" s="40">
        <v>14</v>
      </c>
      <c r="O163" s="175">
        <f>'2022_9ter_Mois-Maand '!O162</f>
        <v>10</v>
      </c>
      <c r="P163" s="10"/>
      <c r="Q163" s="60" t="s">
        <v>464</v>
      </c>
      <c r="R163" s="61" t="s">
        <v>464</v>
      </c>
      <c r="S163" s="62" t="s">
        <v>464</v>
      </c>
    </row>
    <row r="164" spans="1:19" ht="15" customHeight="1" x14ac:dyDescent="0.2">
      <c r="A164" s="118" t="s">
        <v>471</v>
      </c>
      <c r="B164" s="119" t="s">
        <v>474</v>
      </c>
      <c r="C164" s="96">
        <v>1</v>
      </c>
      <c r="D164" s="70">
        <v>6</v>
      </c>
      <c r="E164" s="70">
        <v>16</v>
      </c>
      <c r="F164" s="70">
        <v>12</v>
      </c>
      <c r="G164" s="70">
        <v>5</v>
      </c>
      <c r="H164" s="70">
        <v>1</v>
      </c>
      <c r="I164" s="70">
        <v>4</v>
      </c>
      <c r="J164" s="40">
        <v>4</v>
      </c>
      <c r="K164" s="40">
        <v>5</v>
      </c>
      <c r="L164" s="40">
        <v>0</v>
      </c>
      <c r="M164" s="40">
        <v>2</v>
      </c>
      <c r="N164" s="40">
        <v>0</v>
      </c>
      <c r="O164" s="175">
        <f>'2022_9ter_Mois-Maand '!O163</f>
        <v>1</v>
      </c>
      <c r="P164" s="10"/>
      <c r="Q164" s="60" t="s">
        <v>472</v>
      </c>
      <c r="R164" s="61" t="s">
        <v>473</v>
      </c>
      <c r="S164" s="62" t="s">
        <v>471</v>
      </c>
    </row>
    <row r="165" spans="1:19" ht="15" customHeight="1" x14ac:dyDescent="0.2">
      <c r="A165" s="94" t="s">
        <v>494</v>
      </c>
      <c r="B165" s="95" t="s">
        <v>496</v>
      </c>
      <c r="C165" s="96">
        <v>0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175">
        <f>'2022_9ter_Mois-Maand '!O164</f>
        <v>0</v>
      </c>
      <c r="P165" s="10"/>
      <c r="Q165" s="60" t="s">
        <v>494</v>
      </c>
      <c r="R165" s="61" t="s">
        <v>495</v>
      </c>
      <c r="S165" s="62" t="s">
        <v>494</v>
      </c>
    </row>
    <row r="166" spans="1:19" ht="15" customHeight="1" x14ac:dyDescent="0.2">
      <c r="A166" s="118" t="s">
        <v>787</v>
      </c>
      <c r="B166" s="119" t="s">
        <v>510</v>
      </c>
      <c r="C166" s="96">
        <v>0</v>
      </c>
      <c r="D166" s="70">
        <v>0</v>
      </c>
      <c r="E166" s="70">
        <v>0</v>
      </c>
      <c r="F166" s="70">
        <v>1</v>
      </c>
      <c r="G166" s="70">
        <v>0</v>
      </c>
      <c r="H166" s="70">
        <v>0</v>
      </c>
      <c r="I166" s="70">
        <v>0</v>
      </c>
      <c r="J166" s="40">
        <v>4</v>
      </c>
      <c r="K166" s="40">
        <v>0</v>
      </c>
      <c r="L166" s="40">
        <v>0</v>
      </c>
      <c r="M166" s="40">
        <v>0</v>
      </c>
      <c r="N166" s="40">
        <v>0</v>
      </c>
      <c r="O166" s="175">
        <f>'2022_9ter_Mois-Maand '!O165</f>
        <v>0</v>
      </c>
      <c r="P166" s="10"/>
      <c r="Q166" s="60" t="s">
        <v>507</v>
      </c>
      <c r="R166" s="61" t="s">
        <v>508</v>
      </c>
      <c r="S166" s="62" t="s">
        <v>509</v>
      </c>
    </row>
    <row r="167" spans="1:19" ht="15" customHeight="1" x14ac:dyDescent="0.2">
      <c r="A167" s="118" t="s">
        <v>518</v>
      </c>
      <c r="B167" s="119" t="s">
        <v>521</v>
      </c>
      <c r="C167" s="96">
        <v>17</v>
      </c>
      <c r="D167" s="70">
        <v>0</v>
      </c>
      <c r="E167" s="70">
        <v>0</v>
      </c>
      <c r="F167" s="70">
        <v>0</v>
      </c>
      <c r="G167" s="70">
        <v>1</v>
      </c>
      <c r="H167" s="70">
        <v>0</v>
      </c>
      <c r="I167" s="70">
        <v>0</v>
      </c>
      <c r="J167" s="40">
        <v>1</v>
      </c>
      <c r="K167" s="40">
        <v>0</v>
      </c>
      <c r="L167" s="40">
        <v>0</v>
      </c>
      <c r="M167" s="40">
        <v>0</v>
      </c>
      <c r="N167" s="40">
        <v>0</v>
      </c>
      <c r="O167" s="175">
        <f>'2022_9ter_Mois-Maand '!O166</f>
        <v>0</v>
      </c>
      <c r="P167" s="10"/>
      <c r="Q167" s="60" t="s">
        <v>519</v>
      </c>
      <c r="R167" s="61" t="s">
        <v>520</v>
      </c>
      <c r="S167" s="62" t="s">
        <v>519</v>
      </c>
    </row>
    <row r="168" spans="1:19" ht="15" customHeight="1" x14ac:dyDescent="0.2">
      <c r="A168" s="94" t="s">
        <v>362</v>
      </c>
      <c r="B168" s="95" t="s">
        <v>363</v>
      </c>
      <c r="C168" s="96">
        <v>7</v>
      </c>
      <c r="D168" s="70">
        <v>50</v>
      </c>
      <c r="E168" s="70">
        <v>70</v>
      </c>
      <c r="F168" s="70">
        <v>51</v>
      </c>
      <c r="G168" s="70">
        <v>21</v>
      </c>
      <c r="H168" s="70">
        <v>3</v>
      </c>
      <c r="I168" s="70">
        <v>2</v>
      </c>
      <c r="J168" s="40">
        <v>3</v>
      </c>
      <c r="K168" s="40">
        <v>0</v>
      </c>
      <c r="L168" s="40">
        <v>0</v>
      </c>
      <c r="M168" s="40">
        <v>1</v>
      </c>
      <c r="N168" s="40">
        <v>3</v>
      </c>
      <c r="O168" s="175">
        <f>'2022_9ter_Mois-Maand '!O167</f>
        <v>2</v>
      </c>
      <c r="P168" s="10"/>
      <c r="Q168" s="60" t="s">
        <v>362</v>
      </c>
      <c r="R168" s="61" t="s">
        <v>362</v>
      </c>
      <c r="S168" s="62" t="s">
        <v>362</v>
      </c>
    </row>
    <row r="169" spans="1:19" ht="15" customHeight="1" x14ac:dyDescent="0.2">
      <c r="A169" s="118" t="s">
        <v>788</v>
      </c>
      <c r="B169" s="119" t="s">
        <v>570</v>
      </c>
      <c r="C169" s="96">
        <v>11</v>
      </c>
      <c r="D169" s="70">
        <v>146</v>
      </c>
      <c r="E169" s="70">
        <v>123</v>
      </c>
      <c r="F169" s="70">
        <v>93</v>
      </c>
      <c r="G169" s="70">
        <v>17</v>
      </c>
      <c r="H169" s="70">
        <v>9</v>
      </c>
      <c r="I169" s="70">
        <v>6</v>
      </c>
      <c r="J169" s="40">
        <v>4</v>
      </c>
      <c r="K169" s="40">
        <v>3</v>
      </c>
      <c r="L169" s="40">
        <v>11</v>
      </c>
      <c r="M169" s="40">
        <v>55</v>
      </c>
      <c r="N169" s="40">
        <v>20</v>
      </c>
      <c r="O169" s="175">
        <f>'2022_9ter_Mois-Maand '!O168</f>
        <v>36</v>
      </c>
      <c r="P169" s="10"/>
      <c r="Q169" s="60" t="s">
        <v>752</v>
      </c>
      <c r="R169" s="61" t="s">
        <v>569</v>
      </c>
      <c r="S169" s="62" t="s">
        <v>753</v>
      </c>
    </row>
    <row r="170" spans="1:19" ht="15" customHeight="1" x14ac:dyDescent="0.2">
      <c r="A170" s="118" t="s">
        <v>608</v>
      </c>
      <c r="B170" s="119" t="s">
        <v>609</v>
      </c>
      <c r="C170" s="96">
        <v>0</v>
      </c>
      <c r="D170" s="70">
        <v>0</v>
      </c>
      <c r="E170" s="70">
        <v>1</v>
      </c>
      <c r="F170" s="70">
        <v>0</v>
      </c>
      <c r="G170" s="70">
        <v>0</v>
      </c>
      <c r="H170" s="70">
        <v>0</v>
      </c>
      <c r="I170" s="70">
        <v>1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175">
        <f>'2022_9ter_Mois-Maand '!O169</f>
        <v>0</v>
      </c>
      <c r="P170" s="10"/>
      <c r="Q170" s="60" t="s">
        <v>608</v>
      </c>
      <c r="R170" s="61" t="s">
        <v>608</v>
      </c>
      <c r="S170" s="62" t="s">
        <v>608</v>
      </c>
    </row>
    <row r="171" spans="1:19" ht="15" customHeight="1" x14ac:dyDescent="0.2">
      <c r="A171" s="94" t="s">
        <v>581</v>
      </c>
      <c r="B171" s="95" t="s">
        <v>584</v>
      </c>
      <c r="C171" s="96">
        <v>0</v>
      </c>
      <c r="D171" s="70">
        <v>0</v>
      </c>
      <c r="E171" s="70">
        <v>4</v>
      </c>
      <c r="F171" s="70">
        <v>9</v>
      </c>
      <c r="G171" s="70">
        <v>0</v>
      </c>
      <c r="H171" s="70">
        <v>0</v>
      </c>
      <c r="I171" s="70">
        <v>0</v>
      </c>
      <c r="J171" s="40">
        <v>0</v>
      </c>
      <c r="K171" s="40">
        <v>0</v>
      </c>
      <c r="L171" s="40">
        <v>0</v>
      </c>
      <c r="M171" s="40">
        <v>1</v>
      </c>
      <c r="N171" s="40">
        <v>0</v>
      </c>
      <c r="O171" s="175">
        <f>'2022_9ter_Mois-Maand '!O170</f>
        <v>0</v>
      </c>
      <c r="P171" s="10"/>
      <c r="Q171" s="60" t="s">
        <v>704</v>
      </c>
      <c r="R171" s="61" t="s">
        <v>582</v>
      </c>
      <c r="S171" s="62" t="s">
        <v>583</v>
      </c>
    </row>
    <row r="172" spans="1:19" ht="15" customHeight="1" x14ac:dyDescent="0.2">
      <c r="A172" s="94" t="s">
        <v>578</v>
      </c>
      <c r="B172" s="95" t="s">
        <v>580</v>
      </c>
      <c r="C172" s="96">
        <v>0</v>
      </c>
      <c r="D172" s="70">
        <v>0</v>
      </c>
      <c r="E172" s="70">
        <v>2</v>
      </c>
      <c r="F172" s="70">
        <v>0</v>
      </c>
      <c r="G172" s="70">
        <v>0</v>
      </c>
      <c r="H172" s="70">
        <v>0</v>
      </c>
      <c r="I172" s="70">
        <v>0</v>
      </c>
      <c r="J172" s="40">
        <v>1</v>
      </c>
      <c r="K172" s="40">
        <v>0</v>
      </c>
      <c r="L172" s="40">
        <v>1</v>
      </c>
      <c r="M172" s="40">
        <v>0</v>
      </c>
      <c r="N172" s="40">
        <v>0</v>
      </c>
      <c r="O172" s="175">
        <f>'2022_9ter_Mois-Maand '!O171</f>
        <v>0</v>
      </c>
      <c r="P172" s="10"/>
      <c r="Q172" s="60" t="s">
        <v>579</v>
      </c>
      <c r="R172" s="61" t="s">
        <v>579</v>
      </c>
      <c r="S172" s="62" t="s">
        <v>579</v>
      </c>
    </row>
    <row r="173" spans="1:19" ht="15" customHeight="1" x14ac:dyDescent="0.2">
      <c r="A173" s="94" t="s">
        <v>789</v>
      </c>
      <c r="B173" s="95" t="s">
        <v>586</v>
      </c>
      <c r="C173" s="96">
        <v>0</v>
      </c>
      <c r="D173" s="70">
        <v>4</v>
      </c>
      <c r="E173" s="70">
        <v>0</v>
      </c>
      <c r="F173" s="70">
        <v>0</v>
      </c>
      <c r="G173" s="70">
        <v>0</v>
      </c>
      <c r="H173" s="70">
        <v>5</v>
      </c>
      <c r="I173" s="7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175">
        <f>'2022_9ter_Mois-Maand '!O172</f>
        <v>0</v>
      </c>
      <c r="P173" s="10"/>
      <c r="Q173" s="60" t="s">
        <v>585</v>
      </c>
      <c r="R173" s="61" t="s">
        <v>585</v>
      </c>
      <c r="S173" s="62" t="s">
        <v>585</v>
      </c>
    </row>
    <row r="174" spans="1:19" ht="15" customHeight="1" x14ac:dyDescent="0.2">
      <c r="A174" s="118" t="s">
        <v>790</v>
      </c>
      <c r="B174" s="119" t="s">
        <v>16</v>
      </c>
      <c r="C174" s="96">
        <v>0</v>
      </c>
      <c r="D174" s="70">
        <v>1</v>
      </c>
      <c r="E174" s="70">
        <v>0</v>
      </c>
      <c r="F174" s="70">
        <v>0</v>
      </c>
      <c r="G174" s="70">
        <v>0</v>
      </c>
      <c r="H174" s="70">
        <v>0</v>
      </c>
      <c r="I174" s="70">
        <v>7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175">
        <f>'2022_9ter_Mois-Maand '!O173</f>
        <v>0</v>
      </c>
      <c r="P174" s="10"/>
      <c r="Q174" s="60" t="s">
        <v>13</v>
      </c>
      <c r="R174" s="61" t="s">
        <v>14</v>
      </c>
      <c r="S174" s="62" t="s">
        <v>15</v>
      </c>
    </row>
    <row r="175" spans="1:19" ht="15" customHeight="1" x14ac:dyDescent="0.2">
      <c r="A175" s="94" t="s">
        <v>621</v>
      </c>
      <c r="B175" s="95" t="s">
        <v>625</v>
      </c>
      <c r="C175" s="96">
        <v>5</v>
      </c>
      <c r="D175" s="70">
        <v>16</v>
      </c>
      <c r="E175" s="70">
        <v>32</v>
      </c>
      <c r="F175" s="70">
        <v>36</v>
      </c>
      <c r="G175" s="70">
        <v>8</v>
      </c>
      <c r="H175" s="70">
        <v>5</v>
      </c>
      <c r="I175" s="70">
        <v>2</v>
      </c>
      <c r="J175" s="40">
        <v>8</v>
      </c>
      <c r="K175" s="40">
        <v>4</v>
      </c>
      <c r="L175" s="40">
        <v>3</v>
      </c>
      <c r="M175" s="40">
        <v>1</v>
      </c>
      <c r="N175" s="40">
        <v>0</v>
      </c>
      <c r="O175" s="175">
        <f>'2022_9ter_Mois-Maand '!O174</f>
        <v>2</v>
      </c>
      <c r="P175" s="10"/>
      <c r="Q175" s="60" t="s">
        <v>622</v>
      </c>
      <c r="R175" s="61" t="s">
        <v>623</v>
      </c>
      <c r="S175" s="62" t="s">
        <v>624</v>
      </c>
    </row>
    <row r="176" spans="1:19" ht="15" customHeight="1" x14ac:dyDescent="0.2">
      <c r="A176" s="118" t="s">
        <v>634</v>
      </c>
      <c r="B176" s="119" t="s">
        <v>635</v>
      </c>
      <c r="C176" s="96">
        <v>1</v>
      </c>
      <c r="D176" s="70">
        <v>4</v>
      </c>
      <c r="E176" s="70">
        <v>8</v>
      </c>
      <c r="F176" s="70">
        <v>1</v>
      </c>
      <c r="G176" s="70">
        <v>0</v>
      </c>
      <c r="H176" s="70">
        <v>1</v>
      </c>
      <c r="I176" s="70">
        <v>0</v>
      </c>
      <c r="J176" s="40">
        <v>3</v>
      </c>
      <c r="K176" s="40">
        <v>0</v>
      </c>
      <c r="L176" s="40">
        <v>0</v>
      </c>
      <c r="M176" s="40">
        <v>0</v>
      </c>
      <c r="N176" s="40">
        <v>0</v>
      </c>
      <c r="O176" s="175">
        <f>'2022_9ter_Mois-Maand '!O175</f>
        <v>0</v>
      </c>
      <c r="P176" s="10"/>
      <c r="Q176" s="60" t="s">
        <v>634</v>
      </c>
      <c r="R176" s="61" t="s">
        <v>634</v>
      </c>
      <c r="S176" s="62" t="s">
        <v>634</v>
      </c>
    </row>
    <row r="177" spans="1:19" ht="15" customHeight="1" x14ac:dyDescent="0.2">
      <c r="A177" s="118" t="s">
        <v>754</v>
      </c>
      <c r="B177" s="95" t="s">
        <v>493</v>
      </c>
      <c r="C177" s="96">
        <v>0</v>
      </c>
      <c r="D177" s="70">
        <v>12</v>
      </c>
      <c r="E177" s="70">
        <v>18</v>
      </c>
      <c r="F177" s="70">
        <v>7</v>
      </c>
      <c r="G177" s="70">
        <v>0</v>
      </c>
      <c r="H177" s="70">
        <v>4</v>
      </c>
      <c r="I177" s="70">
        <v>0</v>
      </c>
      <c r="J177" s="40">
        <v>4</v>
      </c>
      <c r="K177" s="40">
        <v>21</v>
      </c>
      <c r="L177" s="40">
        <v>19</v>
      </c>
      <c r="M177" s="40">
        <v>39</v>
      </c>
      <c r="N177" s="40">
        <v>23</v>
      </c>
      <c r="O177" s="175">
        <f>'2022_9ter_Mois-Maand '!O176</f>
        <v>14</v>
      </c>
      <c r="P177" s="10"/>
      <c r="Q177" s="60" t="s">
        <v>491</v>
      </c>
      <c r="R177" s="61" t="s">
        <v>492</v>
      </c>
      <c r="S177" s="62" t="s">
        <v>754</v>
      </c>
    </row>
    <row r="178" spans="1:19" ht="15" customHeight="1" thickBot="1" x14ac:dyDescent="0.25">
      <c r="A178" s="122" t="s">
        <v>791</v>
      </c>
      <c r="B178" s="123" t="s">
        <v>653</v>
      </c>
      <c r="C178" s="100">
        <v>0</v>
      </c>
      <c r="D178" s="101">
        <v>3</v>
      </c>
      <c r="E178" s="101">
        <v>19</v>
      </c>
      <c r="F178" s="101">
        <v>22</v>
      </c>
      <c r="G178" s="101">
        <v>1</v>
      </c>
      <c r="H178" s="101">
        <v>0</v>
      </c>
      <c r="I178" s="101">
        <v>0</v>
      </c>
      <c r="J178" s="102">
        <v>0</v>
      </c>
      <c r="K178" s="102">
        <v>0</v>
      </c>
      <c r="L178" s="102">
        <v>1</v>
      </c>
      <c r="M178" s="102">
        <v>5</v>
      </c>
      <c r="N178" s="102">
        <v>0</v>
      </c>
      <c r="O178" s="176">
        <f>'2022_9ter_Mois-Maand '!O177</f>
        <v>1</v>
      </c>
      <c r="P178" s="10"/>
      <c r="Q178" s="60" t="s">
        <v>651</v>
      </c>
      <c r="R178" s="61" t="s">
        <v>651</v>
      </c>
      <c r="S178" s="62" t="s">
        <v>652</v>
      </c>
    </row>
    <row r="179" spans="1:19" ht="15" customHeight="1" thickBot="1" x14ac:dyDescent="0.25">
      <c r="A179" s="84" t="s">
        <v>687</v>
      </c>
      <c r="B179" s="85" t="s">
        <v>677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177"/>
      <c r="P179" s="10"/>
      <c r="Q179" s="60"/>
      <c r="R179" s="61"/>
      <c r="S179" s="62"/>
    </row>
    <row r="180" spans="1:19" ht="15" customHeight="1" x14ac:dyDescent="0.2">
      <c r="A180" s="116" t="s">
        <v>32</v>
      </c>
      <c r="B180" s="117" t="s">
        <v>36</v>
      </c>
      <c r="C180" s="90">
        <v>0</v>
      </c>
      <c r="D180" s="91">
        <v>10</v>
      </c>
      <c r="E180" s="91">
        <v>64</v>
      </c>
      <c r="F180" s="91">
        <v>0</v>
      </c>
      <c r="G180" s="91">
        <v>0</v>
      </c>
      <c r="H180" s="91">
        <v>0</v>
      </c>
      <c r="I180" s="91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174">
        <f>'2022_9ter_Mois-Maand '!O179</f>
        <v>0</v>
      </c>
      <c r="P180" s="10"/>
      <c r="Q180" s="60" t="s">
        <v>33</v>
      </c>
      <c r="R180" s="61" t="s">
        <v>34</v>
      </c>
      <c r="S180" s="62" t="s">
        <v>35</v>
      </c>
    </row>
    <row r="181" spans="1:19" ht="15" customHeight="1" x14ac:dyDescent="0.2">
      <c r="A181" s="118" t="s">
        <v>792</v>
      </c>
      <c r="B181" s="119" t="s">
        <v>133</v>
      </c>
      <c r="C181" s="96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40">
        <v>0</v>
      </c>
      <c r="K181" s="40">
        <v>1</v>
      </c>
      <c r="L181" s="40">
        <v>0</v>
      </c>
      <c r="M181" s="40">
        <v>0</v>
      </c>
      <c r="N181" s="40">
        <v>0</v>
      </c>
      <c r="O181" s="175">
        <f>'2022_9ter_Mois-Maand '!O180</f>
        <v>0</v>
      </c>
      <c r="P181" s="10"/>
      <c r="Q181" s="60" t="s">
        <v>755</v>
      </c>
      <c r="R181" s="61" t="s">
        <v>131</v>
      </c>
      <c r="S181" s="62" t="s">
        <v>132</v>
      </c>
    </row>
    <row r="182" spans="1:19" ht="15" customHeight="1" x14ac:dyDescent="0.2">
      <c r="A182" s="94" t="s">
        <v>793</v>
      </c>
      <c r="B182" s="95" t="s">
        <v>218</v>
      </c>
      <c r="C182" s="96">
        <v>0</v>
      </c>
      <c r="D182" s="70">
        <v>0</v>
      </c>
      <c r="E182" s="70">
        <v>1</v>
      </c>
      <c r="F182" s="70">
        <v>0</v>
      </c>
      <c r="G182" s="70">
        <v>0</v>
      </c>
      <c r="H182" s="70">
        <v>0</v>
      </c>
      <c r="I182" s="7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175">
        <f>'2022_9ter_Mois-Maand '!O181</f>
        <v>0</v>
      </c>
      <c r="P182" s="10"/>
      <c r="Q182" s="60" t="s">
        <v>216</v>
      </c>
      <c r="R182" s="61" t="s">
        <v>217</v>
      </c>
      <c r="S182" s="62" t="s">
        <v>216</v>
      </c>
    </row>
    <row r="183" spans="1:19" ht="15" customHeight="1" x14ac:dyDescent="0.2">
      <c r="A183" s="94" t="s">
        <v>334</v>
      </c>
      <c r="B183" s="95" t="s">
        <v>335</v>
      </c>
      <c r="C183" s="96">
        <v>1</v>
      </c>
      <c r="D183" s="70">
        <v>1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175">
        <f>'2022_9ter_Mois-Maand '!O182</f>
        <v>0</v>
      </c>
      <c r="P183" s="10"/>
      <c r="Q183" s="60" t="s">
        <v>334</v>
      </c>
      <c r="R183" s="61" t="s">
        <v>334</v>
      </c>
      <c r="S183" s="62" t="s">
        <v>334</v>
      </c>
    </row>
    <row r="184" spans="1:19" ht="15" customHeight="1" x14ac:dyDescent="0.2">
      <c r="A184" s="94" t="s">
        <v>794</v>
      </c>
      <c r="B184" s="95" t="s">
        <v>398</v>
      </c>
      <c r="C184" s="96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175">
        <f>'2022_9ter_Mois-Maand '!O183</f>
        <v>0</v>
      </c>
      <c r="P184" s="10"/>
      <c r="Q184" s="60" t="s">
        <v>756</v>
      </c>
      <c r="R184" s="61" t="s">
        <v>396</v>
      </c>
      <c r="S184" s="62" t="s">
        <v>397</v>
      </c>
    </row>
    <row r="185" spans="1:19" ht="15" customHeight="1" x14ac:dyDescent="0.2">
      <c r="A185" s="94" t="s">
        <v>795</v>
      </c>
      <c r="B185" s="95" t="s">
        <v>224</v>
      </c>
      <c r="C185" s="96">
        <v>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175">
        <f>'2022_9ter_Mois-Maand '!O184</f>
        <v>0</v>
      </c>
      <c r="P185" s="10"/>
      <c r="Q185" s="60" t="s">
        <v>757</v>
      </c>
      <c r="R185" s="61" t="s">
        <v>223</v>
      </c>
      <c r="S185" s="62" t="s">
        <v>758</v>
      </c>
    </row>
    <row r="186" spans="1:19" ht="15" customHeight="1" x14ac:dyDescent="0.2">
      <c r="A186" s="94" t="s">
        <v>456</v>
      </c>
      <c r="B186" s="95" t="s">
        <v>457</v>
      </c>
      <c r="C186" s="96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175">
        <f>'2022_9ter_Mois-Maand '!O185</f>
        <v>0</v>
      </c>
      <c r="P186" s="10"/>
      <c r="Q186" s="60" t="s">
        <v>456</v>
      </c>
      <c r="R186" s="61" t="s">
        <v>456</v>
      </c>
      <c r="S186" s="62" t="s">
        <v>456</v>
      </c>
    </row>
    <row r="187" spans="1:19" ht="15" customHeight="1" x14ac:dyDescent="0.2">
      <c r="A187" s="118" t="s">
        <v>796</v>
      </c>
      <c r="B187" s="119" t="s">
        <v>461</v>
      </c>
      <c r="C187" s="96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175">
        <f>'2022_9ter_Mois-Maand '!O186</f>
        <v>0</v>
      </c>
      <c r="P187" s="10"/>
      <c r="Q187" s="60" t="s">
        <v>458</v>
      </c>
      <c r="R187" s="61" t="s">
        <v>459</v>
      </c>
      <c r="S187" s="62" t="s">
        <v>460</v>
      </c>
    </row>
    <row r="188" spans="1:19" ht="15" customHeight="1" x14ac:dyDescent="0.2">
      <c r="A188" s="94" t="s">
        <v>475</v>
      </c>
      <c r="B188" s="95" t="s">
        <v>477</v>
      </c>
      <c r="C188" s="96">
        <v>0</v>
      </c>
      <c r="D188" s="70">
        <v>0</v>
      </c>
      <c r="E188" s="70">
        <v>1</v>
      </c>
      <c r="F188" s="70">
        <v>0</v>
      </c>
      <c r="G188" s="70">
        <v>0</v>
      </c>
      <c r="H188" s="70">
        <v>0</v>
      </c>
      <c r="I188" s="7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175">
        <f>'2022_9ter_Mois-Maand '!O187</f>
        <v>0</v>
      </c>
      <c r="P188" s="10"/>
      <c r="Q188" s="60" t="s">
        <v>476</v>
      </c>
      <c r="R188" s="61" t="s">
        <v>476</v>
      </c>
      <c r="S188" s="62" t="s">
        <v>476</v>
      </c>
    </row>
    <row r="189" spans="1:19" ht="15" customHeight="1" x14ac:dyDescent="0.2">
      <c r="A189" s="94" t="s">
        <v>797</v>
      </c>
      <c r="B189" s="95" t="s">
        <v>480</v>
      </c>
      <c r="C189" s="96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175">
        <f>'2022_9ter_Mois-Maand '!O188</f>
        <v>0</v>
      </c>
      <c r="P189" s="10"/>
      <c r="Q189" s="60" t="s">
        <v>759</v>
      </c>
      <c r="R189" s="61" t="s">
        <v>478</v>
      </c>
      <c r="S189" s="62" t="s">
        <v>479</v>
      </c>
    </row>
    <row r="190" spans="1:19" ht="15" customHeight="1" x14ac:dyDescent="0.2">
      <c r="A190" s="118" t="s">
        <v>638</v>
      </c>
      <c r="B190" s="119" t="s">
        <v>639</v>
      </c>
      <c r="C190" s="96">
        <v>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175">
        <f>'2022_9ter_Mois-Maand '!O189</f>
        <v>0</v>
      </c>
      <c r="P190" s="10"/>
      <c r="Q190" s="60" t="s">
        <v>638</v>
      </c>
      <c r="R190" s="61" t="s">
        <v>638</v>
      </c>
      <c r="S190" s="62" t="s">
        <v>638</v>
      </c>
    </row>
    <row r="191" spans="1:19" ht="15" customHeight="1" x14ac:dyDescent="0.2">
      <c r="A191" s="118" t="s">
        <v>798</v>
      </c>
      <c r="B191" s="119" t="s">
        <v>525</v>
      </c>
      <c r="C191" s="96">
        <v>0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175">
        <f>'2022_9ter_Mois-Maand '!O190</f>
        <v>0</v>
      </c>
      <c r="P191" s="10"/>
      <c r="Q191" s="60" t="s">
        <v>522</v>
      </c>
      <c r="R191" s="61" t="s">
        <v>523</v>
      </c>
      <c r="S191" s="62" t="s">
        <v>524</v>
      </c>
    </row>
    <row r="192" spans="1:19" ht="15" customHeight="1" x14ac:dyDescent="0.2">
      <c r="A192" s="94" t="s">
        <v>590</v>
      </c>
      <c r="B192" s="95" t="s">
        <v>591</v>
      </c>
      <c r="C192" s="96">
        <v>0</v>
      </c>
      <c r="D192" s="70">
        <v>0</v>
      </c>
      <c r="E192" s="70">
        <v>6</v>
      </c>
      <c r="F192" s="70">
        <v>0</v>
      </c>
      <c r="G192" s="70">
        <v>0</v>
      </c>
      <c r="H192" s="70">
        <v>0</v>
      </c>
      <c r="I192" s="7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175">
        <f>'2022_9ter_Mois-Maand '!O191</f>
        <v>0</v>
      </c>
      <c r="P192" s="10"/>
      <c r="Q192" s="60" t="s">
        <v>590</v>
      </c>
      <c r="R192" s="61" t="s">
        <v>590</v>
      </c>
      <c r="S192" s="62" t="s">
        <v>590</v>
      </c>
    </row>
    <row r="193" spans="1:19" ht="15" customHeight="1" x14ac:dyDescent="0.2">
      <c r="A193" s="94" t="s">
        <v>606</v>
      </c>
      <c r="B193" s="95" t="s">
        <v>607</v>
      </c>
      <c r="C193" s="96">
        <v>3</v>
      </c>
      <c r="D193" s="70">
        <v>0</v>
      </c>
      <c r="E193" s="70">
        <v>0</v>
      </c>
      <c r="F193" s="70">
        <v>1</v>
      </c>
      <c r="G193" s="70">
        <v>0</v>
      </c>
      <c r="H193" s="70">
        <v>0</v>
      </c>
      <c r="I193" s="70">
        <v>0</v>
      </c>
      <c r="J193" s="40">
        <v>0</v>
      </c>
      <c r="K193" s="40">
        <v>0</v>
      </c>
      <c r="L193" s="40">
        <v>1</v>
      </c>
      <c r="M193" s="40">
        <v>0</v>
      </c>
      <c r="N193" s="40">
        <v>0</v>
      </c>
      <c r="O193" s="175">
        <f>'2022_9ter_Mois-Maand '!O192</f>
        <v>0</v>
      </c>
      <c r="P193" s="10"/>
      <c r="Q193" s="60" t="s">
        <v>606</v>
      </c>
      <c r="R193" s="61" t="s">
        <v>606</v>
      </c>
      <c r="S193" s="62" t="s">
        <v>606</v>
      </c>
    </row>
    <row r="194" spans="1:19" ht="15" customHeight="1" thickBot="1" x14ac:dyDescent="0.25">
      <c r="A194" s="122" t="s">
        <v>636</v>
      </c>
      <c r="B194" s="123" t="s">
        <v>637</v>
      </c>
      <c r="C194" s="100">
        <v>0</v>
      </c>
      <c r="D194" s="101">
        <v>5</v>
      </c>
      <c r="E194" s="101">
        <v>5</v>
      </c>
      <c r="F194" s="101">
        <v>0</v>
      </c>
      <c r="G194" s="101">
        <v>0</v>
      </c>
      <c r="H194" s="101">
        <v>0</v>
      </c>
      <c r="I194" s="101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76">
        <f>'2022_9ter_Mois-Maand '!O193</f>
        <v>0</v>
      </c>
      <c r="P194" s="10"/>
      <c r="Q194" s="60" t="s">
        <v>636</v>
      </c>
      <c r="R194" s="61" t="s">
        <v>636</v>
      </c>
      <c r="S194" s="62" t="s">
        <v>636</v>
      </c>
    </row>
    <row r="195" spans="1:19" ht="15" customHeight="1" thickBot="1" x14ac:dyDescent="0.25">
      <c r="A195" s="84"/>
      <c r="B195" s="12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177"/>
      <c r="P195" s="10"/>
      <c r="Q195" s="60"/>
      <c r="R195" s="61"/>
      <c r="S195" s="62"/>
    </row>
    <row r="196" spans="1:19" ht="15" customHeight="1" thickBot="1" x14ac:dyDescent="0.25">
      <c r="A196" s="127" t="s">
        <v>799</v>
      </c>
      <c r="B196" s="128" t="s">
        <v>644</v>
      </c>
      <c r="C196" s="106">
        <v>2</v>
      </c>
      <c r="D196" s="107">
        <v>1</v>
      </c>
      <c r="E196" s="107">
        <v>5</v>
      </c>
      <c r="F196" s="107">
        <v>0</v>
      </c>
      <c r="G196" s="107">
        <v>0</v>
      </c>
      <c r="H196" s="107">
        <v>0</v>
      </c>
      <c r="I196" s="107">
        <v>0</v>
      </c>
      <c r="J196" s="108">
        <v>0</v>
      </c>
      <c r="K196" s="108">
        <v>0</v>
      </c>
      <c r="L196" s="108">
        <v>0</v>
      </c>
      <c r="M196" s="108">
        <v>0</v>
      </c>
      <c r="N196" s="108">
        <v>0</v>
      </c>
      <c r="O196" s="178">
        <f>'2022_9ter_Mois-Maand '!O195</f>
        <v>0</v>
      </c>
      <c r="P196" s="10"/>
      <c r="Q196" s="60" t="s">
        <v>760</v>
      </c>
      <c r="R196" s="61" t="s">
        <v>643</v>
      </c>
      <c r="S196" s="62" t="s">
        <v>761</v>
      </c>
    </row>
    <row r="197" spans="1:19" ht="15" customHeight="1" thickBot="1" x14ac:dyDescent="0.25">
      <c r="A197" s="84"/>
      <c r="B197" s="12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177"/>
      <c r="P197" s="10"/>
      <c r="Q197" s="60"/>
      <c r="R197" s="61"/>
      <c r="S197" s="62"/>
    </row>
    <row r="198" spans="1:19" ht="15" customHeight="1" x14ac:dyDescent="0.2">
      <c r="A198" s="110" t="s">
        <v>800</v>
      </c>
      <c r="B198" s="111" t="s">
        <v>642</v>
      </c>
      <c r="C198" s="90">
        <v>1</v>
      </c>
      <c r="D198" s="91">
        <v>12</v>
      </c>
      <c r="E198" s="91">
        <v>10</v>
      </c>
      <c r="F198" s="91">
        <v>8</v>
      </c>
      <c r="G198" s="91">
        <v>0</v>
      </c>
      <c r="H198" s="91">
        <v>0</v>
      </c>
      <c r="I198" s="91">
        <v>1</v>
      </c>
      <c r="J198" s="92">
        <v>0</v>
      </c>
      <c r="K198" s="92">
        <v>1</v>
      </c>
      <c r="L198" s="92">
        <v>6</v>
      </c>
      <c r="M198" s="92">
        <v>3</v>
      </c>
      <c r="N198" s="92">
        <v>1</v>
      </c>
      <c r="O198" s="174">
        <f>'2022_9ter_Mois-Maand '!O197</f>
        <v>0</v>
      </c>
      <c r="P198" s="10"/>
      <c r="Q198" s="60" t="s">
        <v>703</v>
      </c>
      <c r="R198" s="61" t="s">
        <v>640</v>
      </c>
      <c r="S198" s="62" t="s">
        <v>641</v>
      </c>
    </row>
    <row r="199" spans="1:19" ht="15" customHeight="1" thickBot="1" x14ac:dyDescent="0.25">
      <c r="A199" s="129" t="s">
        <v>647</v>
      </c>
      <c r="B199" s="130" t="s">
        <v>801</v>
      </c>
      <c r="C199" s="131">
        <v>15</v>
      </c>
      <c r="D199" s="132">
        <v>47</v>
      </c>
      <c r="E199" s="132">
        <v>60</v>
      </c>
      <c r="F199" s="132">
        <v>23</v>
      </c>
      <c r="G199" s="132">
        <v>5</v>
      </c>
      <c r="H199" s="132">
        <v>2</v>
      </c>
      <c r="I199" s="132">
        <v>11</v>
      </c>
      <c r="J199" s="133">
        <v>4</v>
      </c>
      <c r="K199" s="133">
        <v>9</v>
      </c>
      <c r="L199" s="133">
        <v>13</v>
      </c>
      <c r="M199" s="133">
        <v>13</v>
      </c>
      <c r="N199" s="133">
        <v>4</v>
      </c>
      <c r="O199" s="180">
        <f>'2022_9ter_Mois-Maand '!O198</f>
        <v>0</v>
      </c>
      <c r="P199" s="10"/>
      <c r="Q199" s="67" t="s">
        <v>648</v>
      </c>
      <c r="R199" s="68" t="s">
        <v>649</v>
      </c>
      <c r="S199" s="69" t="s">
        <v>650</v>
      </c>
    </row>
    <row r="200" spans="1:19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  <c r="Q200" s="13"/>
      <c r="S200" s="18"/>
    </row>
    <row r="201" spans="1:19" ht="13.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0"/>
      <c r="Q201" s="14"/>
      <c r="S201" s="18"/>
    </row>
    <row r="202" spans="1:19" ht="19.5" customHeight="1" thickBot="1" x14ac:dyDescent="0.25">
      <c r="A202" s="214" t="s">
        <v>678</v>
      </c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10"/>
      <c r="Q202" s="14"/>
      <c r="S202" s="18"/>
    </row>
    <row r="203" spans="1:19" x14ac:dyDescent="0.2">
      <c r="A203" s="204" t="s">
        <v>690</v>
      </c>
      <c r="B203" s="198" t="s">
        <v>710</v>
      </c>
      <c r="C203" s="185">
        <v>2010</v>
      </c>
      <c r="D203" s="187">
        <v>2011</v>
      </c>
      <c r="E203" s="185">
        <v>2012</v>
      </c>
      <c r="F203" s="187">
        <v>2013</v>
      </c>
      <c r="G203" s="185">
        <v>2014</v>
      </c>
      <c r="H203" s="187">
        <v>2015</v>
      </c>
      <c r="I203" s="185">
        <v>2016</v>
      </c>
      <c r="J203" s="187">
        <v>2017</v>
      </c>
      <c r="K203" s="185">
        <v>2018</v>
      </c>
      <c r="L203" s="187">
        <v>2019</v>
      </c>
      <c r="M203" s="202" t="s">
        <v>695</v>
      </c>
      <c r="N203" s="198">
        <v>2021</v>
      </c>
      <c r="O203" s="200">
        <v>2022</v>
      </c>
      <c r="Q203" s="189" t="s">
        <v>691</v>
      </c>
      <c r="R203" s="191" t="s">
        <v>0</v>
      </c>
      <c r="S203" s="193" t="s">
        <v>692</v>
      </c>
    </row>
    <row r="204" spans="1:19" ht="13.5" thickBot="1" x14ac:dyDescent="0.25">
      <c r="A204" s="205"/>
      <c r="B204" s="199"/>
      <c r="C204" s="186"/>
      <c r="D204" s="188"/>
      <c r="E204" s="186"/>
      <c r="F204" s="188"/>
      <c r="G204" s="186"/>
      <c r="H204" s="188"/>
      <c r="I204" s="186"/>
      <c r="J204" s="188"/>
      <c r="K204" s="186"/>
      <c r="L204" s="188"/>
      <c r="M204" s="203"/>
      <c r="N204" s="199"/>
      <c r="O204" s="201"/>
      <c r="Q204" s="190"/>
      <c r="R204" s="192"/>
      <c r="S204" s="194"/>
    </row>
    <row r="205" spans="1:19" ht="15" customHeight="1" thickBot="1" x14ac:dyDescent="0.25">
      <c r="A205" s="135" t="s">
        <v>693</v>
      </c>
      <c r="B205" s="77" t="s">
        <v>665</v>
      </c>
      <c r="C205" s="136">
        <f t="shared" ref="C205:D205" si="7">SUM(C206:C215,C217:C233)</f>
        <v>134</v>
      </c>
      <c r="D205" s="137">
        <f t="shared" si="7"/>
        <v>344</v>
      </c>
      <c r="E205" s="136">
        <f>SUM(E206:E215,E217:E233)</f>
        <v>527</v>
      </c>
      <c r="F205" s="137">
        <f t="shared" ref="F205:L205" si="8">SUM(F206:F233)</f>
        <v>272</v>
      </c>
      <c r="G205" s="136">
        <f t="shared" si="8"/>
        <v>160</v>
      </c>
      <c r="H205" s="137">
        <f t="shared" si="8"/>
        <v>120</v>
      </c>
      <c r="I205" s="136">
        <f t="shared" si="8"/>
        <v>72</v>
      </c>
      <c r="J205" s="137">
        <f t="shared" si="8"/>
        <v>55</v>
      </c>
      <c r="K205" s="136">
        <f t="shared" si="8"/>
        <v>67</v>
      </c>
      <c r="L205" s="137">
        <f t="shared" si="8"/>
        <v>29</v>
      </c>
      <c r="M205" s="136">
        <f>SUM(M206:M233)</f>
        <v>21</v>
      </c>
      <c r="N205" s="137">
        <v>11</v>
      </c>
      <c r="O205" s="138">
        <f>'2022_9ter_Mois-Maand '!O204</f>
        <v>12</v>
      </c>
      <c r="P205" s="22"/>
      <c r="Q205" s="45"/>
      <c r="R205" s="36"/>
      <c r="S205" s="46"/>
    </row>
    <row r="206" spans="1:19" ht="15" customHeight="1" x14ac:dyDescent="0.2">
      <c r="A206" s="88" t="s">
        <v>49</v>
      </c>
      <c r="B206" s="139" t="s">
        <v>53</v>
      </c>
      <c r="C206" s="90">
        <v>0</v>
      </c>
      <c r="D206" s="91">
        <v>0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174">
        <f>'2022_9ter_Mois-Maand '!O205</f>
        <v>0</v>
      </c>
      <c r="P206" s="21"/>
      <c r="Q206" s="47" t="s">
        <v>50</v>
      </c>
      <c r="R206" s="48" t="s">
        <v>51</v>
      </c>
      <c r="S206" s="49" t="s">
        <v>52</v>
      </c>
    </row>
    <row r="207" spans="1:19" ht="15" customHeight="1" x14ac:dyDescent="0.2">
      <c r="A207" s="112" t="s">
        <v>62</v>
      </c>
      <c r="B207" s="113" t="s">
        <v>66</v>
      </c>
      <c r="C207" s="96">
        <v>18</v>
      </c>
      <c r="D207" s="70">
        <v>66</v>
      </c>
      <c r="E207" s="70">
        <v>101</v>
      </c>
      <c r="F207" s="70">
        <v>57</v>
      </c>
      <c r="G207" s="70">
        <v>27</v>
      </c>
      <c r="H207" s="70">
        <v>23</v>
      </c>
      <c r="I207" s="70">
        <v>13</v>
      </c>
      <c r="J207" s="40">
        <v>13</v>
      </c>
      <c r="K207" s="40">
        <v>16</v>
      </c>
      <c r="L207" s="40">
        <v>5</v>
      </c>
      <c r="M207" s="40">
        <v>4</v>
      </c>
      <c r="N207" s="40">
        <v>4</v>
      </c>
      <c r="O207" s="175">
        <f>'2022_9ter_Mois-Maand '!O206</f>
        <v>3</v>
      </c>
      <c r="P207" s="20"/>
      <c r="Q207" s="47" t="s">
        <v>63</v>
      </c>
      <c r="R207" s="48" t="s">
        <v>64</v>
      </c>
      <c r="S207" s="49" t="s">
        <v>65</v>
      </c>
    </row>
    <row r="208" spans="1:19" ht="15" customHeight="1" x14ac:dyDescent="0.2">
      <c r="A208" s="112" t="s">
        <v>711</v>
      </c>
      <c r="B208" s="113" t="s">
        <v>157</v>
      </c>
      <c r="C208" s="96">
        <v>1</v>
      </c>
      <c r="D208" s="70">
        <v>0</v>
      </c>
      <c r="E208" s="70">
        <v>10</v>
      </c>
      <c r="F208" s="70">
        <v>7</v>
      </c>
      <c r="G208" s="70">
        <v>3</v>
      </c>
      <c r="H208" s="70">
        <v>0</v>
      </c>
      <c r="I208" s="7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175">
        <f>'2022_9ter_Mois-Maand '!O207</f>
        <v>0</v>
      </c>
      <c r="P208" s="17"/>
      <c r="Q208" s="47" t="s">
        <v>714</v>
      </c>
      <c r="R208" s="48" t="s">
        <v>156</v>
      </c>
      <c r="S208" s="49" t="s">
        <v>715</v>
      </c>
    </row>
    <row r="209" spans="1:19" ht="15" customHeight="1" x14ac:dyDescent="0.2">
      <c r="A209" s="112" t="s">
        <v>169</v>
      </c>
      <c r="B209" s="113" t="s">
        <v>173</v>
      </c>
      <c r="C209" s="96">
        <v>1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40">
        <v>0</v>
      </c>
      <c r="K209" s="40">
        <v>0</v>
      </c>
      <c r="L209" s="40">
        <v>0</v>
      </c>
      <c r="M209" s="40">
        <v>1</v>
      </c>
      <c r="N209" s="40">
        <v>0</v>
      </c>
      <c r="O209" s="175">
        <f>'2022_9ter_Mois-Maand '!O208</f>
        <v>0</v>
      </c>
      <c r="P209" s="10"/>
      <c r="Q209" s="47" t="s">
        <v>170</v>
      </c>
      <c r="R209" s="48" t="s">
        <v>171</v>
      </c>
      <c r="S209" s="49" t="s">
        <v>172</v>
      </c>
    </row>
    <row r="210" spans="1:19" ht="15" customHeight="1" x14ac:dyDescent="0.2">
      <c r="A210" s="112" t="s">
        <v>158</v>
      </c>
      <c r="B210" s="113" t="s">
        <v>162</v>
      </c>
      <c r="C210" s="96">
        <v>0</v>
      </c>
      <c r="D210" s="70">
        <v>5</v>
      </c>
      <c r="E210" s="70">
        <v>8</v>
      </c>
      <c r="F210" s="70">
        <v>0</v>
      </c>
      <c r="G210" s="70">
        <v>0</v>
      </c>
      <c r="H210" s="70">
        <v>0</v>
      </c>
      <c r="I210" s="70">
        <v>0</v>
      </c>
      <c r="J210" s="40">
        <v>0</v>
      </c>
      <c r="K210" s="40">
        <v>0</v>
      </c>
      <c r="L210" s="40">
        <v>1</v>
      </c>
      <c r="M210" s="40">
        <v>1</v>
      </c>
      <c r="N210" s="40">
        <v>0</v>
      </c>
      <c r="O210" s="175">
        <f>'2022_9ter_Mois-Maand '!O209</f>
        <v>0</v>
      </c>
      <c r="P210" s="10"/>
      <c r="Q210" s="47" t="s">
        <v>159</v>
      </c>
      <c r="R210" s="48" t="s">
        <v>160</v>
      </c>
      <c r="S210" s="49" t="s">
        <v>161</v>
      </c>
    </row>
    <row r="211" spans="1:19" ht="15" customHeight="1" x14ac:dyDescent="0.2">
      <c r="A211" s="112" t="s">
        <v>203</v>
      </c>
      <c r="B211" s="113" t="s">
        <v>206</v>
      </c>
      <c r="C211" s="96">
        <v>2</v>
      </c>
      <c r="D211" s="70">
        <v>0</v>
      </c>
      <c r="E211" s="70">
        <v>3</v>
      </c>
      <c r="F211" s="70">
        <v>1</v>
      </c>
      <c r="G211" s="70">
        <v>0</v>
      </c>
      <c r="H211" s="70">
        <v>0</v>
      </c>
      <c r="I211" s="7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175">
        <f>'2022_9ter_Mois-Maand '!O210</f>
        <v>0</v>
      </c>
      <c r="P211" s="10"/>
      <c r="Q211" s="47" t="s">
        <v>204</v>
      </c>
      <c r="R211" s="48" t="s">
        <v>204</v>
      </c>
      <c r="S211" s="49" t="s">
        <v>205</v>
      </c>
    </row>
    <row r="212" spans="1:19" ht="15" customHeight="1" x14ac:dyDescent="0.2">
      <c r="A212" s="112" t="s">
        <v>285</v>
      </c>
      <c r="B212" s="113" t="s">
        <v>289</v>
      </c>
      <c r="C212" s="96">
        <v>0</v>
      </c>
      <c r="D212" s="70">
        <v>0</v>
      </c>
      <c r="E212" s="70">
        <v>4</v>
      </c>
      <c r="F212" s="70">
        <v>0</v>
      </c>
      <c r="G212" s="70">
        <v>0</v>
      </c>
      <c r="H212" s="70">
        <v>0</v>
      </c>
      <c r="I212" s="7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175">
        <f>'2022_9ter_Mois-Maand '!O211</f>
        <v>0</v>
      </c>
      <c r="P212" s="10"/>
      <c r="Q212" s="47" t="s">
        <v>286</v>
      </c>
      <c r="R212" s="48" t="s">
        <v>287</v>
      </c>
      <c r="S212" s="49" t="s">
        <v>288</v>
      </c>
    </row>
    <row r="213" spans="1:19" ht="15" customHeight="1" x14ac:dyDescent="0.2">
      <c r="A213" s="112" t="s">
        <v>250</v>
      </c>
      <c r="B213" s="113" t="s">
        <v>254</v>
      </c>
      <c r="C213" s="96">
        <v>3</v>
      </c>
      <c r="D213" s="70">
        <v>0</v>
      </c>
      <c r="E213" s="70">
        <v>1</v>
      </c>
      <c r="F213" s="70">
        <v>1</v>
      </c>
      <c r="G213" s="70">
        <v>0</v>
      </c>
      <c r="H213" s="70">
        <v>0</v>
      </c>
      <c r="I213" s="7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1</v>
      </c>
      <c r="O213" s="175">
        <f>'2022_9ter_Mois-Maand '!O212</f>
        <v>0</v>
      </c>
      <c r="P213" s="10"/>
      <c r="Q213" s="47" t="s">
        <v>251</v>
      </c>
      <c r="R213" s="48" t="s">
        <v>252</v>
      </c>
      <c r="S213" s="49" t="s">
        <v>253</v>
      </c>
    </row>
    <row r="214" spans="1:19" ht="15" customHeight="1" x14ac:dyDescent="0.2">
      <c r="A214" s="112" t="s">
        <v>198</v>
      </c>
      <c r="B214" s="113" t="s">
        <v>202</v>
      </c>
      <c r="C214" s="96">
        <v>0</v>
      </c>
      <c r="D214" s="70">
        <v>1</v>
      </c>
      <c r="E214" s="70">
        <v>16</v>
      </c>
      <c r="F214" s="70">
        <v>2</v>
      </c>
      <c r="G214" s="70">
        <v>0</v>
      </c>
      <c r="H214" s="70">
        <v>1</v>
      </c>
      <c r="I214" s="70">
        <v>1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175">
        <f>'2022_9ter_Mois-Maand '!O213</f>
        <v>0</v>
      </c>
      <c r="P214" s="10"/>
      <c r="Q214" s="47" t="s">
        <v>199</v>
      </c>
      <c r="R214" s="48" t="s">
        <v>200</v>
      </c>
      <c r="S214" s="49" t="s">
        <v>201</v>
      </c>
    </row>
    <row r="215" spans="1:19" ht="15" customHeight="1" x14ac:dyDescent="0.2">
      <c r="A215" s="112" t="s">
        <v>219</v>
      </c>
      <c r="B215" s="113" t="s">
        <v>222</v>
      </c>
      <c r="C215" s="96">
        <v>1</v>
      </c>
      <c r="D215" s="70">
        <v>2</v>
      </c>
      <c r="E215" s="70">
        <v>11</v>
      </c>
      <c r="F215" s="70">
        <v>1</v>
      </c>
      <c r="G215" s="70">
        <v>2</v>
      </c>
      <c r="H215" s="70">
        <v>1</v>
      </c>
      <c r="I215" s="70">
        <v>0</v>
      </c>
      <c r="J215" s="40">
        <v>1</v>
      </c>
      <c r="K215" s="40">
        <v>0</v>
      </c>
      <c r="L215" s="40">
        <v>0</v>
      </c>
      <c r="M215" s="40">
        <v>0</v>
      </c>
      <c r="N215" s="40">
        <v>1</v>
      </c>
      <c r="O215" s="175">
        <f>'2022_9ter_Mois-Maand '!O214</f>
        <v>0</v>
      </c>
      <c r="P215" s="10"/>
      <c r="Q215" s="47" t="s">
        <v>220</v>
      </c>
      <c r="R215" s="48" t="s">
        <v>221</v>
      </c>
      <c r="S215" s="49" t="s">
        <v>219</v>
      </c>
    </row>
    <row r="216" spans="1:19" ht="15" customHeight="1" x14ac:dyDescent="0.2">
      <c r="A216" s="94" t="s">
        <v>264</v>
      </c>
      <c r="B216" s="95" t="s">
        <v>268</v>
      </c>
      <c r="C216" s="120" t="s">
        <v>705</v>
      </c>
      <c r="D216" s="41" t="s">
        <v>705</v>
      </c>
      <c r="E216" s="41" t="s">
        <v>705</v>
      </c>
      <c r="F216" s="70">
        <v>35</v>
      </c>
      <c r="G216" s="70">
        <v>11</v>
      </c>
      <c r="H216" s="70">
        <v>4</v>
      </c>
      <c r="I216" s="70">
        <v>6</v>
      </c>
      <c r="J216" s="40">
        <v>0</v>
      </c>
      <c r="K216" s="40">
        <v>1</v>
      </c>
      <c r="L216" s="40">
        <v>1</v>
      </c>
      <c r="M216" s="40">
        <v>0</v>
      </c>
      <c r="N216" s="40">
        <v>0</v>
      </c>
      <c r="O216" s="175">
        <f>'2022_9ter_Mois-Maand '!O215</f>
        <v>0</v>
      </c>
      <c r="P216" s="10"/>
      <c r="Q216" s="47" t="s">
        <v>265</v>
      </c>
      <c r="R216" s="48" t="s">
        <v>266</v>
      </c>
      <c r="S216" s="49" t="s">
        <v>267</v>
      </c>
    </row>
    <row r="217" spans="1:19" ht="15" customHeight="1" x14ac:dyDescent="0.2">
      <c r="A217" s="112" t="s">
        <v>302</v>
      </c>
      <c r="B217" s="113" t="s">
        <v>306</v>
      </c>
      <c r="C217" s="96">
        <v>2</v>
      </c>
      <c r="D217" s="70">
        <v>0</v>
      </c>
      <c r="E217" s="70">
        <v>3</v>
      </c>
      <c r="F217" s="70">
        <v>2</v>
      </c>
      <c r="G217" s="70">
        <v>4</v>
      </c>
      <c r="H217" s="70">
        <v>0</v>
      </c>
      <c r="I217" s="7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1</v>
      </c>
      <c r="O217" s="175">
        <f>'2022_9ter_Mois-Maand '!O216</f>
        <v>0</v>
      </c>
      <c r="P217" s="10"/>
      <c r="Q217" s="47" t="s">
        <v>303</v>
      </c>
      <c r="R217" s="48" t="s">
        <v>304</v>
      </c>
      <c r="S217" s="49" t="s">
        <v>305</v>
      </c>
    </row>
    <row r="218" spans="1:19" ht="15" customHeight="1" x14ac:dyDescent="0.2">
      <c r="A218" s="94" t="s">
        <v>152</v>
      </c>
      <c r="B218" s="95" t="s">
        <v>155</v>
      </c>
      <c r="C218" s="96">
        <v>0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40">
        <v>0</v>
      </c>
      <c r="K218" s="40">
        <v>10</v>
      </c>
      <c r="L218" s="40">
        <v>0</v>
      </c>
      <c r="M218" s="40">
        <v>1</v>
      </c>
      <c r="N218" s="40">
        <v>0</v>
      </c>
      <c r="O218" s="175">
        <f>'2022_9ter_Mois-Maand '!O217</f>
        <v>0</v>
      </c>
      <c r="P218" s="10"/>
      <c r="Q218" s="47" t="s">
        <v>153</v>
      </c>
      <c r="R218" s="48" t="s">
        <v>154</v>
      </c>
      <c r="S218" s="49" t="s">
        <v>153</v>
      </c>
    </row>
    <row r="219" spans="1:19" ht="15" customHeight="1" x14ac:dyDescent="0.2">
      <c r="A219" s="94" t="s">
        <v>374</v>
      </c>
      <c r="B219" s="95" t="s">
        <v>378</v>
      </c>
      <c r="C219" s="96">
        <v>0</v>
      </c>
      <c r="D219" s="70">
        <v>1</v>
      </c>
      <c r="E219" s="70">
        <v>0</v>
      </c>
      <c r="F219" s="70">
        <v>0</v>
      </c>
      <c r="G219" s="70">
        <v>0</v>
      </c>
      <c r="H219" s="70">
        <v>0</v>
      </c>
      <c r="I219" s="70">
        <v>2</v>
      </c>
      <c r="J219" s="40">
        <v>0</v>
      </c>
      <c r="K219" s="40">
        <v>2</v>
      </c>
      <c r="L219" s="40">
        <v>0</v>
      </c>
      <c r="M219" s="40">
        <v>0</v>
      </c>
      <c r="N219" s="40">
        <v>0</v>
      </c>
      <c r="O219" s="175">
        <f>'2022_9ter_Mois-Maand '!O218</f>
        <v>0</v>
      </c>
      <c r="P219" s="10"/>
      <c r="Q219" s="47" t="s">
        <v>375</v>
      </c>
      <c r="R219" s="48" t="s">
        <v>376</v>
      </c>
      <c r="S219" s="49" t="s">
        <v>377</v>
      </c>
    </row>
    <row r="220" spans="1:19" ht="15" customHeight="1" x14ac:dyDescent="0.2">
      <c r="A220" s="94" t="s">
        <v>366</v>
      </c>
      <c r="B220" s="95" t="s">
        <v>370</v>
      </c>
      <c r="C220" s="96">
        <v>0</v>
      </c>
      <c r="D220" s="70">
        <v>0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175">
        <f>'2022_9ter_Mois-Maand '!O219</f>
        <v>0</v>
      </c>
      <c r="P220" s="10"/>
      <c r="Q220" s="47" t="s">
        <v>367</v>
      </c>
      <c r="R220" s="48" t="s">
        <v>368</v>
      </c>
      <c r="S220" s="49" t="s">
        <v>369</v>
      </c>
    </row>
    <row r="221" spans="1:19" ht="15" customHeight="1" x14ac:dyDescent="0.2">
      <c r="A221" s="112" t="s">
        <v>371</v>
      </c>
      <c r="B221" s="113" t="s">
        <v>373</v>
      </c>
      <c r="C221" s="96">
        <v>0</v>
      </c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175">
        <f>'2022_9ter_Mois-Maand '!O220</f>
        <v>0</v>
      </c>
      <c r="P221" s="10"/>
      <c r="Q221" s="47" t="s">
        <v>372</v>
      </c>
      <c r="R221" s="48" t="s">
        <v>372</v>
      </c>
      <c r="S221" s="49" t="s">
        <v>371</v>
      </c>
    </row>
    <row r="222" spans="1:19" ht="15" customHeight="1" x14ac:dyDescent="0.2">
      <c r="A222" s="112" t="s">
        <v>271</v>
      </c>
      <c r="B222" s="113" t="s">
        <v>275</v>
      </c>
      <c r="C222" s="96">
        <v>6</v>
      </c>
      <c r="D222" s="70">
        <v>0</v>
      </c>
      <c r="E222" s="70">
        <v>1</v>
      </c>
      <c r="F222" s="70">
        <v>0</v>
      </c>
      <c r="G222" s="70">
        <v>2</v>
      </c>
      <c r="H222" s="70">
        <v>1</v>
      </c>
      <c r="I222" s="70">
        <v>0</v>
      </c>
      <c r="J222" s="40">
        <v>1</v>
      </c>
      <c r="K222" s="40">
        <v>1</v>
      </c>
      <c r="L222" s="40">
        <v>1</v>
      </c>
      <c r="M222" s="40">
        <v>1</v>
      </c>
      <c r="N222" s="40">
        <v>0</v>
      </c>
      <c r="O222" s="175">
        <f>'2022_9ter_Mois-Maand '!O221</f>
        <v>0</v>
      </c>
      <c r="P222" s="10"/>
      <c r="Q222" s="47" t="s">
        <v>272</v>
      </c>
      <c r="R222" s="48" t="s">
        <v>273</v>
      </c>
      <c r="S222" s="49" t="s">
        <v>274</v>
      </c>
    </row>
    <row r="223" spans="1:19" ht="15" customHeight="1" x14ac:dyDescent="0.2">
      <c r="A223" s="94" t="s">
        <v>406</v>
      </c>
      <c r="B223" s="95" t="s">
        <v>408</v>
      </c>
      <c r="C223" s="96">
        <v>0</v>
      </c>
      <c r="D223" s="70">
        <v>0</v>
      </c>
      <c r="E223" s="70">
        <v>0</v>
      </c>
      <c r="F223" s="70">
        <v>0</v>
      </c>
      <c r="G223" s="70">
        <v>1</v>
      </c>
      <c r="H223" s="70">
        <v>0</v>
      </c>
      <c r="I223" s="7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175">
        <f>'2022_9ter_Mois-Maand '!O222</f>
        <v>0</v>
      </c>
      <c r="P223" s="10"/>
      <c r="Q223" s="47" t="s">
        <v>407</v>
      </c>
      <c r="R223" s="48" t="s">
        <v>407</v>
      </c>
      <c r="S223" s="49" t="s">
        <v>407</v>
      </c>
    </row>
    <row r="224" spans="1:19" ht="15" customHeight="1" x14ac:dyDescent="0.2">
      <c r="A224" s="112" t="s">
        <v>444</v>
      </c>
      <c r="B224" s="113" t="s">
        <v>447</v>
      </c>
      <c r="C224" s="96">
        <v>0</v>
      </c>
      <c r="D224" s="70">
        <v>2</v>
      </c>
      <c r="E224" s="70">
        <v>2</v>
      </c>
      <c r="F224" s="70">
        <v>0</v>
      </c>
      <c r="G224" s="70">
        <v>1</v>
      </c>
      <c r="H224" s="70">
        <v>0</v>
      </c>
      <c r="I224" s="70">
        <v>0</v>
      </c>
      <c r="J224" s="40">
        <v>0</v>
      </c>
      <c r="K224" s="40">
        <v>1</v>
      </c>
      <c r="L224" s="40">
        <v>0</v>
      </c>
      <c r="M224" s="40">
        <v>0</v>
      </c>
      <c r="N224" s="40">
        <v>0</v>
      </c>
      <c r="O224" s="175">
        <f>'2022_9ter_Mois-Maand '!O223</f>
        <v>0</v>
      </c>
      <c r="P224" s="10"/>
      <c r="Q224" s="47" t="s">
        <v>445</v>
      </c>
      <c r="R224" s="48" t="s">
        <v>446</v>
      </c>
      <c r="S224" s="49" t="s">
        <v>716</v>
      </c>
    </row>
    <row r="225" spans="1:19" ht="15" customHeight="1" x14ac:dyDescent="0.2">
      <c r="A225" s="112" t="s">
        <v>37</v>
      </c>
      <c r="B225" s="113" t="s">
        <v>41</v>
      </c>
      <c r="C225" s="96">
        <v>40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175">
        <f>'2022_9ter_Mois-Maand '!O224</f>
        <v>0</v>
      </c>
      <c r="P225" s="10"/>
      <c r="Q225" s="47" t="s">
        <v>38</v>
      </c>
      <c r="R225" s="48" t="s">
        <v>39</v>
      </c>
      <c r="S225" s="49" t="s">
        <v>40</v>
      </c>
    </row>
    <row r="226" spans="1:19" ht="15" customHeight="1" x14ac:dyDescent="0.2">
      <c r="A226" s="112" t="s">
        <v>481</v>
      </c>
      <c r="B226" s="113" t="s">
        <v>484</v>
      </c>
      <c r="C226" s="96">
        <v>5</v>
      </c>
      <c r="D226" s="70">
        <v>2</v>
      </c>
      <c r="E226" s="70">
        <v>18</v>
      </c>
      <c r="F226" s="70">
        <v>1</v>
      </c>
      <c r="G226" s="70">
        <v>2</v>
      </c>
      <c r="H226" s="70">
        <v>0</v>
      </c>
      <c r="I226" s="70">
        <v>0</v>
      </c>
      <c r="J226" s="40">
        <v>1</v>
      </c>
      <c r="K226" s="40">
        <v>0</v>
      </c>
      <c r="L226" s="40">
        <v>3</v>
      </c>
      <c r="M226" s="40">
        <v>5</v>
      </c>
      <c r="N226" s="40">
        <v>2</v>
      </c>
      <c r="O226" s="175">
        <f>'2022_9ter_Mois-Maand '!O225</f>
        <v>1</v>
      </c>
      <c r="P226" s="10"/>
      <c r="Q226" s="47" t="s">
        <v>482</v>
      </c>
      <c r="R226" s="48" t="s">
        <v>482</v>
      </c>
      <c r="S226" s="49" t="s">
        <v>483</v>
      </c>
    </row>
    <row r="227" spans="1:19" ht="15" customHeight="1" x14ac:dyDescent="0.2">
      <c r="A227" s="94" t="s">
        <v>487</v>
      </c>
      <c r="B227" s="95" t="s">
        <v>488</v>
      </c>
      <c r="C227" s="96">
        <v>0</v>
      </c>
      <c r="D227" s="70">
        <v>0</v>
      </c>
      <c r="E227" s="70">
        <v>0</v>
      </c>
      <c r="F227" s="70">
        <v>1</v>
      </c>
      <c r="G227" s="70">
        <v>0</v>
      </c>
      <c r="H227" s="70">
        <v>1</v>
      </c>
      <c r="I227" s="7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175">
        <f>'2022_9ter_Mois-Maand '!O226</f>
        <v>0</v>
      </c>
      <c r="P227" s="10"/>
      <c r="Q227" s="47" t="s">
        <v>487</v>
      </c>
      <c r="R227" s="48" t="s">
        <v>487</v>
      </c>
      <c r="S227" s="49" t="s">
        <v>487</v>
      </c>
    </row>
    <row r="228" spans="1:19" ht="15" customHeight="1" x14ac:dyDescent="0.2">
      <c r="A228" s="112" t="s">
        <v>497</v>
      </c>
      <c r="B228" s="113" t="s">
        <v>501</v>
      </c>
      <c r="C228" s="96">
        <v>18</v>
      </c>
      <c r="D228" s="70">
        <v>217</v>
      </c>
      <c r="E228" s="70">
        <v>239</v>
      </c>
      <c r="F228" s="70">
        <v>139</v>
      </c>
      <c r="G228" s="70">
        <v>99</v>
      </c>
      <c r="H228" s="70">
        <v>82</v>
      </c>
      <c r="I228" s="70">
        <v>49</v>
      </c>
      <c r="J228" s="40">
        <v>38</v>
      </c>
      <c r="K228" s="40">
        <v>35</v>
      </c>
      <c r="L228" s="40">
        <v>18</v>
      </c>
      <c r="M228" s="40">
        <v>8</v>
      </c>
      <c r="N228" s="40">
        <v>2</v>
      </c>
      <c r="O228" s="175">
        <f>'2022_9ter_Mois-Maand '!O227</f>
        <v>8</v>
      </c>
      <c r="P228" s="10"/>
      <c r="Q228" s="47" t="s">
        <v>498</v>
      </c>
      <c r="R228" s="48" t="s">
        <v>499</v>
      </c>
      <c r="S228" s="49" t="s">
        <v>500</v>
      </c>
    </row>
    <row r="229" spans="1:19" ht="15" customHeight="1" x14ac:dyDescent="0.2">
      <c r="A229" s="112" t="s">
        <v>553</v>
      </c>
      <c r="B229" s="113" t="s">
        <v>557</v>
      </c>
      <c r="C229" s="96">
        <v>0</v>
      </c>
      <c r="D229" s="70">
        <v>0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175">
        <f>'2022_9ter_Mois-Maand '!O228</f>
        <v>0</v>
      </c>
      <c r="P229" s="10"/>
      <c r="Q229" s="47" t="s">
        <v>554</v>
      </c>
      <c r="R229" s="48" t="s">
        <v>555</v>
      </c>
      <c r="S229" s="49" t="s">
        <v>556</v>
      </c>
    </row>
    <row r="230" spans="1:19" ht="15" customHeight="1" x14ac:dyDescent="0.2">
      <c r="A230" s="112" t="s">
        <v>712</v>
      </c>
      <c r="B230" s="113" t="s">
        <v>552</v>
      </c>
      <c r="C230" s="96">
        <v>37</v>
      </c>
      <c r="D230" s="70">
        <v>33</v>
      </c>
      <c r="E230" s="70">
        <v>108</v>
      </c>
      <c r="F230" s="70">
        <v>24</v>
      </c>
      <c r="G230" s="70">
        <v>8</v>
      </c>
      <c r="H230" s="70">
        <v>7</v>
      </c>
      <c r="I230" s="70">
        <v>1</v>
      </c>
      <c r="J230" s="40">
        <v>1</v>
      </c>
      <c r="K230" s="40">
        <v>1</v>
      </c>
      <c r="L230" s="40">
        <v>0</v>
      </c>
      <c r="M230" s="40">
        <v>0</v>
      </c>
      <c r="N230" s="40">
        <v>0</v>
      </c>
      <c r="O230" s="175">
        <f>'2022_9ter_Mois-Maand '!O229</f>
        <v>0</v>
      </c>
      <c r="P230" s="10"/>
      <c r="Q230" s="47" t="s">
        <v>717</v>
      </c>
      <c r="R230" s="48" t="s">
        <v>551</v>
      </c>
      <c r="S230" s="49" t="s">
        <v>718</v>
      </c>
    </row>
    <row r="231" spans="1:19" ht="15" customHeight="1" x14ac:dyDescent="0.2">
      <c r="A231" s="94" t="s">
        <v>212</v>
      </c>
      <c r="B231" s="95" t="s">
        <v>215</v>
      </c>
      <c r="C231" s="96">
        <v>0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175">
        <f>'2022_9ter_Mois-Maand '!O230</f>
        <v>0</v>
      </c>
      <c r="P231" s="10"/>
      <c r="Q231" s="47" t="s">
        <v>213</v>
      </c>
      <c r="R231" s="48" t="s">
        <v>214</v>
      </c>
      <c r="S231" s="49" t="s">
        <v>213</v>
      </c>
    </row>
    <row r="232" spans="1:19" ht="15" customHeight="1" x14ac:dyDescent="0.2">
      <c r="A232" s="112" t="s">
        <v>558</v>
      </c>
      <c r="B232" s="113" t="s">
        <v>562</v>
      </c>
      <c r="C232" s="96">
        <v>0</v>
      </c>
      <c r="D232" s="70">
        <v>0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175">
        <f>'2022_9ter_Mois-Maand '!O231</f>
        <v>0</v>
      </c>
      <c r="P232" s="10"/>
      <c r="Q232" s="47" t="s">
        <v>559</v>
      </c>
      <c r="R232" s="48" t="s">
        <v>560</v>
      </c>
      <c r="S232" s="49" t="s">
        <v>561</v>
      </c>
    </row>
    <row r="233" spans="1:19" ht="15" customHeight="1" thickBot="1" x14ac:dyDescent="0.25">
      <c r="A233" s="140" t="s">
        <v>713</v>
      </c>
      <c r="B233" s="141" t="s">
        <v>228</v>
      </c>
      <c r="C233" s="131">
        <v>0</v>
      </c>
      <c r="D233" s="132">
        <v>15</v>
      </c>
      <c r="E233" s="132">
        <v>2</v>
      </c>
      <c r="F233" s="132">
        <v>1</v>
      </c>
      <c r="G233" s="132">
        <v>0</v>
      </c>
      <c r="H233" s="132">
        <v>0</v>
      </c>
      <c r="I233" s="132">
        <v>0</v>
      </c>
      <c r="J233" s="133">
        <v>0</v>
      </c>
      <c r="K233" s="133">
        <v>0</v>
      </c>
      <c r="L233" s="133">
        <v>0</v>
      </c>
      <c r="M233" s="142">
        <v>0</v>
      </c>
      <c r="N233" s="143" t="s">
        <v>705</v>
      </c>
      <c r="O233" s="144" t="s">
        <v>705</v>
      </c>
      <c r="P233" s="10"/>
      <c r="Q233" s="50" t="s">
        <v>719</v>
      </c>
      <c r="R233" s="51" t="s">
        <v>720</v>
      </c>
      <c r="S233" s="52" t="s">
        <v>721</v>
      </c>
    </row>
    <row r="234" spans="1:19" x14ac:dyDescent="0.2">
      <c r="P234" s="10"/>
    </row>
    <row r="235" spans="1:19" x14ac:dyDescent="0.2">
      <c r="P235" s="10"/>
    </row>
    <row r="236" spans="1:19" x14ac:dyDescent="0.2">
      <c r="A236" s="18" t="s">
        <v>688</v>
      </c>
      <c r="P236" s="10"/>
      <c r="Q236" s="2"/>
    </row>
    <row r="237" spans="1:19" x14ac:dyDescent="0.2">
      <c r="A237" s="18" t="s">
        <v>689</v>
      </c>
      <c r="P237" s="10"/>
      <c r="Q237" s="2"/>
    </row>
  </sheetData>
  <mergeCells count="21">
    <mergeCell ref="R203:R204"/>
    <mergeCell ref="S203:S204"/>
    <mergeCell ref="A1:P1"/>
    <mergeCell ref="A2:P2"/>
    <mergeCell ref="N203:N204"/>
    <mergeCell ref="A202:O202"/>
    <mergeCell ref="Q203:Q204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O203:O204"/>
    <mergeCell ref="J203:J204"/>
    <mergeCell ref="K203:K204"/>
    <mergeCell ref="L203:L204"/>
    <mergeCell ref="M203:M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1:M11 C10:M10 O20:O22 O18 O14:O16 O10:O11 O24:O30 O32:O38 O40:O94 O96:O130 O132:O178 O180:O194 O196 O198:O199 O206:O23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S235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207" sqref="M207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5" customWidth="1"/>
    <col min="17" max="17" width="30.140625" style="1" customWidth="1"/>
    <col min="18" max="18" width="30.140625" style="19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s="145" customFormat="1" ht="21" customHeight="1" x14ac:dyDescent="0.2">
      <c r="A1" s="206" t="s">
        <v>821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146"/>
      <c r="R1" s="34"/>
    </row>
    <row r="2" spans="1:19" s="145" customFormat="1" ht="21" customHeight="1" x14ac:dyDescent="0.25">
      <c r="A2" s="213" t="s">
        <v>828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147"/>
      <c r="R2" s="34"/>
      <c r="S2" s="148"/>
    </row>
    <row r="3" spans="1:19" s="145" customFormat="1" ht="15" customHeight="1" x14ac:dyDescent="0.25">
      <c r="A3" s="32" t="s">
        <v>814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Q3" s="147"/>
      <c r="R3" s="34"/>
      <c r="S3" s="148"/>
    </row>
    <row r="4" spans="1:19" s="145" customFormat="1" ht="15" customHeight="1" x14ac:dyDescent="0.25">
      <c r="A4" s="32" t="s">
        <v>815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Q4" s="147"/>
      <c r="R4" s="34"/>
      <c r="S4" s="148"/>
    </row>
    <row r="5" spans="1:19" ht="1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Q5" s="2"/>
    </row>
    <row r="6" spans="1:19" ht="15" customHeight="1" x14ac:dyDescent="0.2">
      <c r="A6" s="31" t="s">
        <v>706</v>
      </c>
      <c r="B6" s="6"/>
      <c r="C6" s="6"/>
      <c r="D6" s="6"/>
      <c r="E6" s="4"/>
      <c r="F6" s="4"/>
      <c r="G6" s="4"/>
      <c r="H6" s="4"/>
      <c r="I6" s="4"/>
      <c r="J6" s="4"/>
      <c r="Q6" s="2"/>
    </row>
    <row r="7" spans="1:19" ht="15" customHeight="1" x14ac:dyDescent="0.2">
      <c r="A7" s="31" t="s">
        <v>816</v>
      </c>
      <c r="B7" s="6"/>
      <c r="C7" s="6"/>
      <c r="D7" s="6"/>
      <c r="E7" s="4"/>
      <c r="F7" s="4"/>
      <c r="G7" s="4"/>
      <c r="H7" s="4"/>
      <c r="I7" s="4"/>
      <c r="J7" s="4"/>
      <c r="N7" s="7"/>
      <c r="O7" s="7"/>
      <c r="Q7" s="2"/>
    </row>
    <row r="8" spans="1:19" ht="15" customHeight="1" thickBot="1" x14ac:dyDescent="0.25">
      <c r="A8" s="8"/>
      <c r="Q8" s="2"/>
    </row>
    <row r="9" spans="1:19" ht="27.75" customHeight="1" thickBot="1" x14ac:dyDescent="0.25">
      <c r="A9" s="71" t="s">
        <v>690</v>
      </c>
      <c r="B9" s="72" t="s">
        <v>710</v>
      </c>
      <c r="C9" s="71" t="s">
        <v>802</v>
      </c>
      <c r="D9" s="73" t="s">
        <v>803</v>
      </c>
      <c r="E9" s="71" t="s">
        <v>804</v>
      </c>
      <c r="F9" s="74" t="s">
        <v>805</v>
      </c>
      <c r="G9" s="71" t="s">
        <v>806</v>
      </c>
      <c r="H9" s="74" t="s">
        <v>807</v>
      </c>
      <c r="I9" s="71" t="s">
        <v>808</v>
      </c>
      <c r="J9" s="74" t="s">
        <v>809</v>
      </c>
      <c r="K9" s="71" t="s">
        <v>810</v>
      </c>
      <c r="L9" s="74" t="s">
        <v>811</v>
      </c>
      <c r="M9" s="72" t="s">
        <v>812</v>
      </c>
      <c r="N9" s="75" t="s">
        <v>813</v>
      </c>
      <c r="O9" s="72">
        <v>2022</v>
      </c>
      <c r="P9" s="9"/>
      <c r="Q9" s="53" t="s">
        <v>691</v>
      </c>
      <c r="R9" s="54" t="s">
        <v>0</v>
      </c>
      <c r="S9" s="55" t="s">
        <v>692</v>
      </c>
    </row>
    <row r="10" spans="1:19" ht="24" customHeight="1" thickBot="1" x14ac:dyDescent="0.25">
      <c r="A10" s="76" t="s">
        <v>666</v>
      </c>
      <c r="B10" s="77" t="s">
        <v>666</v>
      </c>
      <c r="C10" s="78">
        <f t="shared" ref="C10:H10" si="0">SUM(C14:C16,C18,C20:C29,C31:C37,C39:C76,C77:C93,C95:C119,C120:C129,C131:C161,C162:C177,C179:C193,C195,C197:C198,C204)</f>
        <v>97</v>
      </c>
      <c r="D10" s="79">
        <f t="shared" si="0"/>
        <v>92</v>
      </c>
      <c r="E10" s="80">
        <f t="shared" si="0"/>
        <v>154</v>
      </c>
      <c r="F10" s="79">
        <f t="shared" si="0"/>
        <v>65</v>
      </c>
      <c r="G10" s="80">
        <f t="shared" si="0"/>
        <v>128</v>
      </c>
      <c r="H10" s="79">
        <f t="shared" si="0"/>
        <v>115</v>
      </c>
      <c r="I10" s="80">
        <f t="shared" ref="I10:O10" si="1">SUM(I14:I16,I18,I20:I29,I31:I37,I39:I76,I77:I93,I95:I119,I120:I129,I131:I161,I162:I177,I179:I193,I195,I197:I198,I204)</f>
        <v>48</v>
      </c>
      <c r="J10" s="79">
        <f t="shared" si="1"/>
        <v>137</v>
      </c>
      <c r="K10" s="80">
        <f t="shared" si="1"/>
        <v>141</v>
      </c>
      <c r="L10" s="79">
        <f t="shared" si="1"/>
        <v>140</v>
      </c>
      <c r="M10" s="80">
        <f t="shared" si="1"/>
        <v>0</v>
      </c>
      <c r="N10" s="79">
        <f t="shared" si="1"/>
        <v>0</v>
      </c>
      <c r="O10" s="81">
        <f t="shared" si="1"/>
        <v>1117</v>
      </c>
      <c r="P10" s="10"/>
      <c r="Q10" s="56"/>
      <c r="R10" s="57"/>
      <c r="S10" s="58"/>
    </row>
    <row r="11" spans="1:19" ht="24" customHeight="1" thickBot="1" x14ac:dyDescent="0.25">
      <c r="A11" s="82" t="s">
        <v>679</v>
      </c>
      <c r="B11" s="83" t="s">
        <v>667</v>
      </c>
      <c r="C11" s="78">
        <f t="shared" ref="C11:I11" si="2">C10-C204</f>
        <v>96</v>
      </c>
      <c r="D11" s="79">
        <f t="shared" si="2"/>
        <v>90</v>
      </c>
      <c r="E11" s="80">
        <f t="shared" si="2"/>
        <v>154</v>
      </c>
      <c r="F11" s="79">
        <f t="shared" si="2"/>
        <v>64</v>
      </c>
      <c r="G11" s="80">
        <f t="shared" si="2"/>
        <v>128</v>
      </c>
      <c r="H11" s="79">
        <f t="shared" si="2"/>
        <v>115</v>
      </c>
      <c r="I11" s="80">
        <f t="shared" si="2"/>
        <v>48</v>
      </c>
      <c r="J11" s="79">
        <f t="shared" ref="J11:K11" si="3">J10-J204</f>
        <v>137</v>
      </c>
      <c r="K11" s="80">
        <f t="shared" si="3"/>
        <v>133</v>
      </c>
      <c r="L11" s="79">
        <f t="shared" ref="L11:M11" si="4">L10-L204</f>
        <v>140</v>
      </c>
      <c r="M11" s="80">
        <f t="shared" si="4"/>
        <v>0</v>
      </c>
      <c r="N11" s="79">
        <f t="shared" ref="N11" si="5">N10-N204</f>
        <v>0</v>
      </c>
      <c r="O11" s="81">
        <f>O10-O204</f>
        <v>1105</v>
      </c>
      <c r="P11" s="10"/>
      <c r="Q11" s="59"/>
      <c r="R11" s="57"/>
      <c r="S11" s="58"/>
    </row>
    <row r="12" spans="1:19" ht="15" customHeight="1" thickBot="1" x14ac:dyDescent="0.25">
      <c r="A12" s="84" t="s">
        <v>668</v>
      </c>
      <c r="B12" s="85" t="s">
        <v>669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11"/>
      <c r="Q12" s="45"/>
      <c r="R12" s="57"/>
      <c r="S12" s="58"/>
    </row>
    <row r="13" spans="1:19" ht="15" customHeight="1" thickBot="1" x14ac:dyDescent="0.25">
      <c r="A13" s="84" t="s">
        <v>680</v>
      </c>
      <c r="B13" s="85" t="s">
        <v>670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1"/>
      <c r="Q13" s="45"/>
      <c r="R13" s="57"/>
      <c r="S13" s="58"/>
    </row>
    <row r="14" spans="1:19" ht="15" customHeight="1" x14ac:dyDescent="0.2">
      <c r="A14" s="88" t="s">
        <v>295</v>
      </c>
      <c r="B14" s="89" t="s">
        <v>299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  <c r="K14" s="92">
        <v>0</v>
      </c>
      <c r="L14" s="92">
        <v>0</v>
      </c>
      <c r="M14" s="92"/>
      <c r="N14" s="92"/>
      <c r="O14" s="93">
        <f>SUM(C14:N14)</f>
        <v>0</v>
      </c>
      <c r="P14" s="10"/>
      <c r="Q14" s="60" t="s">
        <v>296</v>
      </c>
      <c r="R14" s="61" t="s">
        <v>297</v>
      </c>
      <c r="S14" s="62" t="s">
        <v>298</v>
      </c>
    </row>
    <row r="15" spans="1:19" ht="15" customHeight="1" x14ac:dyDescent="0.2">
      <c r="A15" s="94" t="s">
        <v>360</v>
      </c>
      <c r="B15" s="95" t="s">
        <v>361</v>
      </c>
      <c r="C15" s="96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40">
        <v>0</v>
      </c>
      <c r="K15" s="40">
        <v>0</v>
      </c>
      <c r="L15" s="40">
        <v>0</v>
      </c>
      <c r="M15" s="40"/>
      <c r="N15" s="40"/>
      <c r="O15" s="97">
        <f t="shared" ref="O15:O74" si="6">SUM(C15:N15)</f>
        <v>0</v>
      </c>
      <c r="P15" s="10"/>
      <c r="Q15" s="60" t="s">
        <v>360</v>
      </c>
      <c r="R15" s="61" t="s">
        <v>360</v>
      </c>
      <c r="S15" s="62" t="s">
        <v>360</v>
      </c>
    </row>
    <row r="16" spans="1:19" ht="15" customHeight="1" thickBot="1" x14ac:dyDescent="0.25">
      <c r="A16" s="98" t="s">
        <v>448</v>
      </c>
      <c r="B16" s="99" t="s">
        <v>452</v>
      </c>
      <c r="C16" s="100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2">
        <v>0</v>
      </c>
      <c r="K16" s="102">
        <v>0</v>
      </c>
      <c r="L16" s="102">
        <v>0</v>
      </c>
      <c r="M16" s="102"/>
      <c r="N16" s="102"/>
      <c r="O16" s="103">
        <f t="shared" si="6"/>
        <v>0</v>
      </c>
      <c r="P16" s="10"/>
      <c r="Q16" s="60" t="s">
        <v>449</v>
      </c>
      <c r="R16" s="61" t="s">
        <v>450</v>
      </c>
      <c r="S16" s="62" t="s">
        <v>451</v>
      </c>
    </row>
    <row r="17" spans="1:19" ht="15" customHeight="1" thickBot="1" x14ac:dyDescent="0.25">
      <c r="A17" s="84" t="s">
        <v>681</v>
      </c>
      <c r="B17" s="85" t="s">
        <v>671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0"/>
      <c r="Q17" s="60"/>
      <c r="R17" s="61"/>
      <c r="S17" s="62"/>
    </row>
    <row r="18" spans="1:19" ht="15" customHeight="1" thickBot="1" x14ac:dyDescent="0.25">
      <c r="A18" s="104" t="s">
        <v>108</v>
      </c>
      <c r="B18" s="105" t="s">
        <v>112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8">
        <v>0</v>
      </c>
      <c r="K18" s="108">
        <v>0</v>
      </c>
      <c r="L18" s="108">
        <v>0</v>
      </c>
      <c r="M18" s="108"/>
      <c r="N18" s="108"/>
      <c r="O18" s="109">
        <f t="shared" si="6"/>
        <v>0</v>
      </c>
      <c r="P18" s="10"/>
      <c r="Q18" s="60" t="s">
        <v>109</v>
      </c>
      <c r="R18" s="61" t="s">
        <v>110</v>
      </c>
      <c r="S18" s="62" t="s">
        <v>111</v>
      </c>
    </row>
    <row r="19" spans="1:19" ht="15" customHeight="1" thickBot="1" x14ac:dyDescent="0.25">
      <c r="A19" s="84" t="s">
        <v>682</v>
      </c>
      <c r="B19" s="85" t="s">
        <v>672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P19" s="10"/>
      <c r="Q19" s="60"/>
      <c r="R19" s="61"/>
      <c r="S19" s="62"/>
    </row>
    <row r="20" spans="1:19" ht="15" customHeight="1" x14ac:dyDescent="0.2">
      <c r="A20" s="110" t="s">
        <v>5</v>
      </c>
      <c r="B20" s="111" t="s">
        <v>9</v>
      </c>
      <c r="C20" s="90">
        <v>13</v>
      </c>
      <c r="D20" s="91">
        <v>9</v>
      </c>
      <c r="E20" s="91">
        <v>19</v>
      </c>
      <c r="F20" s="91">
        <v>0</v>
      </c>
      <c r="G20" s="91">
        <v>14</v>
      </c>
      <c r="H20" s="91">
        <v>14</v>
      </c>
      <c r="I20" s="91">
        <v>0</v>
      </c>
      <c r="J20" s="92">
        <v>19</v>
      </c>
      <c r="K20" s="92">
        <v>13</v>
      </c>
      <c r="L20" s="92">
        <v>5</v>
      </c>
      <c r="M20" s="92"/>
      <c r="N20" s="92"/>
      <c r="O20" s="93">
        <f t="shared" si="6"/>
        <v>106</v>
      </c>
      <c r="P20" s="10"/>
      <c r="Q20" s="60" t="s">
        <v>6</v>
      </c>
      <c r="R20" s="61" t="s">
        <v>7</v>
      </c>
      <c r="S20" s="62" t="s">
        <v>8</v>
      </c>
    </row>
    <row r="21" spans="1:19" ht="15" customHeight="1" x14ac:dyDescent="0.2">
      <c r="A21" s="94" t="s">
        <v>77</v>
      </c>
      <c r="B21" s="95" t="s">
        <v>81</v>
      </c>
      <c r="C21" s="96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40">
        <v>0</v>
      </c>
      <c r="K21" s="40">
        <v>0</v>
      </c>
      <c r="L21" s="40">
        <v>0</v>
      </c>
      <c r="M21" s="40"/>
      <c r="N21" s="40"/>
      <c r="O21" s="97">
        <f t="shared" si="6"/>
        <v>0</v>
      </c>
      <c r="P21" s="10"/>
      <c r="Q21" s="60" t="s">
        <v>78</v>
      </c>
      <c r="R21" s="61" t="s">
        <v>79</v>
      </c>
      <c r="S21" s="62" t="s">
        <v>80</v>
      </c>
    </row>
    <row r="22" spans="1:19" ht="15" customHeight="1" x14ac:dyDescent="0.2">
      <c r="A22" s="112" t="s">
        <v>72</v>
      </c>
      <c r="B22" s="113" t="s">
        <v>76</v>
      </c>
      <c r="C22" s="96">
        <v>0</v>
      </c>
      <c r="D22" s="70">
        <v>0</v>
      </c>
      <c r="E22" s="70">
        <v>3</v>
      </c>
      <c r="F22" s="70">
        <v>0</v>
      </c>
      <c r="G22" s="70">
        <v>1</v>
      </c>
      <c r="H22" s="70">
        <v>1</v>
      </c>
      <c r="I22" s="70">
        <v>1</v>
      </c>
      <c r="J22" s="40">
        <v>0</v>
      </c>
      <c r="K22" s="40">
        <v>1</v>
      </c>
      <c r="L22" s="40">
        <v>3</v>
      </c>
      <c r="M22" s="40"/>
      <c r="N22" s="40"/>
      <c r="O22" s="97">
        <f t="shared" si="6"/>
        <v>10</v>
      </c>
      <c r="P22" s="10"/>
      <c r="Q22" s="60" t="s">
        <v>73</v>
      </c>
      <c r="R22" s="61" t="s">
        <v>74</v>
      </c>
      <c r="S22" s="62" t="s">
        <v>75</v>
      </c>
    </row>
    <row r="23" spans="1:19" ht="15" customHeight="1" x14ac:dyDescent="0.2">
      <c r="A23" s="94" t="s">
        <v>724</v>
      </c>
      <c r="B23" s="95" t="s">
        <v>385</v>
      </c>
      <c r="C23" s="96">
        <v>0</v>
      </c>
      <c r="D23" s="70">
        <v>0</v>
      </c>
      <c r="E23" s="70">
        <v>0</v>
      </c>
      <c r="F23" s="70">
        <v>0</v>
      </c>
      <c r="G23" s="70">
        <v>1</v>
      </c>
      <c r="H23" s="70">
        <v>0</v>
      </c>
      <c r="I23" s="70">
        <v>0</v>
      </c>
      <c r="J23" s="40">
        <v>0</v>
      </c>
      <c r="K23" s="40">
        <v>0</v>
      </c>
      <c r="L23" s="40">
        <v>1</v>
      </c>
      <c r="M23" s="40"/>
      <c r="N23" s="40"/>
      <c r="O23" s="97">
        <f t="shared" si="6"/>
        <v>2</v>
      </c>
      <c r="P23" s="10"/>
      <c r="Q23" s="60" t="s">
        <v>722</v>
      </c>
      <c r="R23" s="61" t="s">
        <v>723</v>
      </c>
      <c r="S23" s="62" t="s">
        <v>724</v>
      </c>
    </row>
    <row r="24" spans="1:19" ht="15" customHeight="1" x14ac:dyDescent="0.2">
      <c r="A24" s="94" t="s">
        <v>762</v>
      </c>
      <c r="B24" s="95" t="s">
        <v>412</v>
      </c>
      <c r="C24" s="96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40">
        <v>0</v>
      </c>
      <c r="K24" s="40">
        <v>0</v>
      </c>
      <c r="L24" s="40">
        <v>0</v>
      </c>
      <c r="M24" s="40"/>
      <c r="N24" s="40"/>
      <c r="O24" s="97">
        <f t="shared" si="6"/>
        <v>0</v>
      </c>
      <c r="P24" s="10"/>
      <c r="Q24" s="60" t="s">
        <v>411</v>
      </c>
      <c r="R24" s="61" t="s">
        <v>411</v>
      </c>
      <c r="S24" s="62" t="s">
        <v>411</v>
      </c>
    </row>
    <row r="25" spans="1:19" ht="15" customHeight="1" x14ac:dyDescent="0.2">
      <c r="A25" s="112" t="s">
        <v>763</v>
      </c>
      <c r="B25" s="113" t="s">
        <v>503</v>
      </c>
      <c r="C25" s="96">
        <v>6</v>
      </c>
      <c r="D25" s="70">
        <v>0</v>
      </c>
      <c r="E25" s="70">
        <v>7</v>
      </c>
      <c r="F25" s="70">
        <v>3</v>
      </c>
      <c r="G25" s="70">
        <v>10</v>
      </c>
      <c r="H25" s="70">
        <v>2</v>
      </c>
      <c r="I25" s="70">
        <v>1</v>
      </c>
      <c r="J25" s="40">
        <v>2</v>
      </c>
      <c r="K25" s="40">
        <v>6</v>
      </c>
      <c r="L25" s="40">
        <v>11</v>
      </c>
      <c r="M25" s="40"/>
      <c r="N25" s="40"/>
      <c r="O25" s="97">
        <f t="shared" si="6"/>
        <v>48</v>
      </c>
      <c r="P25" s="10"/>
      <c r="Q25" s="60" t="s">
        <v>725</v>
      </c>
      <c r="R25" s="61" t="s">
        <v>502</v>
      </c>
      <c r="S25" s="62" t="s">
        <v>726</v>
      </c>
    </row>
    <row r="26" spans="1:19" ht="15" customHeight="1" x14ac:dyDescent="0.2">
      <c r="A26" s="112" t="s">
        <v>536</v>
      </c>
      <c r="B26" s="113" t="s">
        <v>540</v>
      </c>
      <c r="C26" s="96">
        <v>5</v>
      </c>
      <c r="D26" s="70">
        <v>7</v>
      </c>
      <c r="E26" s="70">
        <v>7</v>
      </c>
      <c r="F26" s="70">
        <v>4</v>
      </c>
      <c r="G26" s="70">
        <v>3</v>
      </c>
      <c r="H26" s="70">
        <v>2</v>
      </c>
      <c r="I26" s="70">
        <v>0</v>
      </c>
      <c r="J26" s="40">
        <v>9</v>
      </c>
      <c r="K26" s="40">
        <v>3</v>
      </c>
      <c r="L26" s="40">
        <v>1</v>
      </c>
      <c r="M26" s="40"/>
      <c r="N26" s="40"/>
      <c r="O26" s="97">
        <f t="shared" si="6"/>
        <v>41</v>
      </c>
      <c r="P26" s="10"/>
      <c r="Q26" s="60" t="s">
        <v>537</v>
      </c>
      <c r="R26" s="61" t="s">
        <v>538</v>
      </c>
      <c r="S26" s="62" t="s">
        <v>539</v>
      </c>
    </row>
    <row r="27" spans="1:19" ht="15" customHeight="1" x14ac:dyDescent="0.2">
      <c r="A27" s="112" t="s">
        <v>645</v>
      </c>
      <c r="B27" s="113" t="s">
        <v>646</v>
      </c>
      <c r="C27" s="96">
        <v>0</v>
      </c>
      <c r="D27" s="70">
        <v>0</v>
      </c>
      <c r="E27" s="70">
        <v>1</v>
      </c>
      <c r="F27" s="70">
        <v>0</v>
      </c>
      <c r="G27" s="70">
        <v>16</v>
      </c>
      <c r="H27" s="70">
        <v>2</v>
      </c>
      <c r="I27" s="70">
        <v>2</v>
      </c>
      <c r="J27" s="40">
        <v>1</v>
      </c>
      <c r="K27" s="40">
        <v>5</v>
      </c>
      <c r="L27" s="40">
        <v>11</v>
      </c>
      <c r="M27" s="40"/>
      <c r="N27" s="40"/>
      <c r="O27" s="97">
        <f t="shared" si="6"/>
        <v>38</v>
      </c>
      <c r="P27" s="10"/>
      <c r="Q27" s="60" t="s">
        <v>645</v>
      </c>
      <c r="R27" s="61" t="s">
        <v>645</v>
      </c>
      <c r="S27" s="62" t="s">
        <v>645</v>
      </c>
    </row>
    <row r="28" spans="1:19" ht="15" customHeight="1" x14ac:dyDescent="0.2">
      <c r="A28" s="115" t="s">
        <v>399</v>
      </c>
      <c r="B28" s="95" t="s">
        <v>403</v>
      </c>
      <c r="C28" s="96">
        <v>1</v>
      </c>
      <c r="D28" s="70">
        <v>0</v>
      </c>
      <c r="E28" s="70">
        <v>8</v>
      </c>
      <c r="F28" s="70">
        <v>4</v>
      </c>
      <c r="G28" s="70">
        <v>6</v>
      </c>
      <c r="H28" s="70">
        <v>6</v>
      </c>
      <c r="I28" s="70">
        <v>0</v>
      </c>
      <c r="J28" s="40">
        <v>7</v>
      </c>
      <c r="K28" s="40">
        <v>0</v>
      </c>
      <c r="L28" s="40">
        <v>18</v>
      </c>
      <c r="M28" s="40"/>
      <c r="N28" s="40"/>
      <c r="O28" s="97">
        <f t="shared" si="6"/>
        <v>50</v>
      </c>
      <c r="P28" s="10"/>
      <c r="Q28" s="60" t="s">
        <v>400</v>
      </c>
      <c r="R28" s="61" t="s">
        <v>401</v>
      </c>
      <c r="S28" s="62" t="s">
        <v>402</v>
      </c>
    </row>
    <row r="29" spans="1:19" ht="15" customHeight="1" thickBot="1" x14ac:dyDescent="0.25">
      <c r="A29" s="98" t="s">
        <v>615</v>
      </c>
      <c r="B29" s="99" t="s">
        <v>616</v>
      </c>
      <c r="C29" s="100">
        <v>0</v>
      </c>
      <c r="D29" s="101">
        <v>3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2">
        <v>0</v>
      </c>
      <c r="K29" s="102">
        <v>0</v>
      </c>
      <c r="L29" s="102">
        <v>0</v>
      </c>
      <c r="M29" s="102"/>
      <c r="N29" s="102"/>
      <c r="O29" s="103">
        <f t="shared" si="6"/>
        <v>3</v>
      </c>
      <c r="P29" s="10"/>
      <c r="Q29" s="60" t="s">
        <v>702</v>
      </c>
      <c r="R29" s="61" t="s">
        <v>615</v>
      </c>
      <c r="S29" s="62" t="s">
        <v>615</v>
      </c>
    </row>
    <row r="30" spans="1:19" ht="15" customHeight="1" thickBot="1" x14ac:dyDescent="0.25">
      <c r="A30" s="84" t="s">
        <v>683</v>
      </c>
      <c r="B30" s="85" t="s">
        <v>673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10"/>
      <c r="Q30" s="60"/>
      <c r="R30" s="61"/>
      <c r="S30" s="62"/>
    </row>
    <row r="31" spans="1:19" ht="15" customHeight="1" x14ac:dyDescent="0.2">
      <c r="A31" s="116" t="s">
        <v>10</v>
      </c>
      <c r="B31" s="117" t="s">
        <v>12</v>
      </c>
      <c r="C31" s="90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  <c r="K31" s="92">
        <v>0</v>
      </c>
      <c r="L31" s="92">
        <v>0</v>
      </c>
      <c r="M31" s="92"/>
      <c r="N31" s="92"/>
      <c r="O31" s="93">
        <f t="shared" si="6"/>
        <v>0</v>
      </c>
      <c r="P31" s="10"/>
      <c r="Q31" s="60" t="s">
        <v>11</v>
      </c>
      <c r="R31" s="61" t="s">
        <v>11</v>
      </c>
      <c r="S31" s="62" t="s">
        <v>11</v>
      </c>
    </row>
    <row r="32" spans="1:19" ht="15" customHeight="1" x14ac:dyDescent="0.2">
      <c r="A32" s="94" t="s">
        <v>764</v>
      </c>
      <c r="B32" s="95" t="s">
        <v>627</v>
      </c>
      <c r="C32" s="96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40">
        <v>0</v>
      </c>
      <c r="K32" s="40">
        <v>0</v>
      </c>
      <c r="L32" s="40">
        <v>0</v>
      </c>
      <c r="M32" s="40"/>
      <c r="N32" s="40"/>
      <c r="O32" s="97">
        <f t="shared" si="6"/>
        <v>0</v>
      </c>
      <c r="P32" s="10"/>
      <c r="Q32" s="60" t="s">
        <v>727</v>
      </c>
      <c r="R32" s="61" t="s">
        <v>626</v>
      </c>
      <c r="S32" s="62" t="s">
        <v>728</v>
      </c>
    </row>
    <row r="33" spans="1:19" ht="15" customHeight="1" x14ac:dyDescent="0.2">
      <c r="A33" s="94" t="s">
        <v>383</v>
      </c>
      <c r="B33" s="95" t="s">
        <v>384</v>
      </c>
      <c r="C33" s="96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40">
        <v>0</v>
      </c>
      <c r="K33" s="40">
        <v>0</v>
      </c>
      <c r="L33" s="40">
        <v>0</v>
      </c>
      <c r="M33" s="40"/>
      <c r="N33" s="40"/>
      <c r="O33" s="97">
        <f t="shared" si="6"/>
        <v>0</v>
      </c>
      <c r="P33" s="10"/>
      <c r="Q33" s="60" t="s">
        <v>383</v>
      </c>
      <c r="R33" s="61" t="s">
        <v>383</v>
      </c>
      <c r="S33" s="62" t="s">
        <v>383</v>
      </c>
    </row>
    <row r="34" spans="1:19" ht="15" customHeight="1" x14ac:dyDescent="0.2">
      <c r="A34" s="118" t="s">
        <v>765</v>
      </c>
      <c r="B34" s="119" t="s">
        <v>531</v>
      </c>
      <c r="C34" s="96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40">
        <v>0</v>
      </c>
      <c r="K34" s="40">
        <v>0</v>
      </c>
      <c r="L34" s="40">
        <v>0</v>
      </c>
      <c r="M34" s="40"/>
      <c r="N34" s="40"/>
      <c r="O34" s="97">
        <f t="shared" si="6"/>
        <v>0</v>
      </c>
      <c r="P34" s="10"/>
      <c r="Q34" s="60" t="s">
        <v>530</v>
      </c>
      <c r="R34" s="61" t="s">
        <v>530</v>
      </c>
      <c r="S34" s="62" t="s">
        <v>530</v>
      </c>
    </row>
    <row r="35" spans="1:19" ht="15" customHeight="1" x14ac:dyDescent="0.2">
      <c r="A35" s="94" t="s">
        <v>601</v>
      </c>
      <c r="B35" s="95" t="s">
        <v>605</v>
      </c>
      <c r="C35" s="96">
        <v>0</v>
      </c>
      <c r="D35" s="70">
        <v>0</v>
      </c>
      <c r="E35" s="70">
        <v>2</v>
      </c>
      <c r="F35" s="70">
        <v>2</v>
      </c>
      <c r="G35" s="70">
        <v>1</v>
      </c>
      <c r="H35" s="70">
        <v>1</v>
      </c>
      <c r="I35" s="70">
        <v>0</v>
      </c>
      <c r="J35" s="40">
        <v>1</v>
      </c>
      <c r="K35" s="40">
        <v>0</v>
      </c>
      <c r="L35" s="40">
        <v>0</v>
      </c>
      <c r="M35" s="40"/>
      <c r="N35" s="40"/>
      <c r="O35" s="97">
        <f t="shared" si="6"/>
        <v>7</v>
      </c>
      <c r="P35" s="10"/>
      <c r="Q35" s="60" t="s">
        <v>602</v>
      </c>
      <c r="R35" s="61" t="s">
        <v>603</v>
      </c>
      <c r="S35" s="62" t="s">
        <v>604</v>
      </c>
    </row>
    <row r="36" spans="1:19" ht="15" customHeight="1" x14ac:dyDescent="0.2">
      <c r="A36" s="112" t="s">
        <v>713</v>
      </c>
      <c r="B36" s="95" t="s">
        <v>228</v>
      </c>
      <c r="C36" s="170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42"/>
      <c r="N36" s="42"/>
      <c r="O36" s="121">
        <f t="shared" si="6"/>
        <v>0</v>
      </c>
      <c r="P36" s="10"/>
      <c r="Q36" s="65" t="s">
        <v>719</v>
      </c>
      <c r="R36" s="43" t="s">
        <v>720</v>
      </c>
      <c r="S36" s="66" t="s">
        <v>721</v>
      </c>
    </row>
    <row r="37" spans="1:19" ht="15" customHeight="1" thickBot="1" x14ac:dyDescent="0.25">
      <c r="A37" s="122" t="s">
        <v>766</v>
      </c>
      <c r="B37" s="123" t="s">
        <v>694</v>
      </c>
      <c r="C37" s="100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2">
        <v>0</v>
      </c>
      <c r="K37" s="102">
        <v>0</v>
      </c>
      <c r="L37" s="102">
        <v>0</v>
      </c>
      <c r="M37" s="102"/>
      <c r="N37" s="102"/>
      <c r="O37" s="103">
        <f t="shared" si="6"/>
        <v>0</v>
      </c>
      <c r="P37" s="10"/>
      <c r="Q37" s="60" t="s">
        <v>729</v>
      </c>
      <c r="R37" s="61" t="s">
        <v>643</v>
      </c>
      <c r="S37" s="62" t="s">
        <v>730</v>
      </c>
    </row>
    <row r="38" spans="1:19" ht="15" customHeight="1" thickBot="1" x14ac:dyDescent="0.25">
      <c r="A38" s="84" t="s">
        <v>684</v>
      </c>
      <c r="B38" s="85" t="s">
        <v>674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10"/>
      <c r="Q38" s="60"/>
      <c r="R38" s="61"/>
      <c r="S38" s="62"/>
    </row>
    <row r="39" spans="1:19" ht="15" customHeight="1" x14ac:dyDescent="0.2">
      <c r="A39" s="116" t="s">
        <v>178</v>
      </c>
      <c r="B39" s="117" t="s">
        <v>182</v>
      </c>
      <c r="C39" s="90">
        <v>3</v>
      </c>
      <c r="D39" s="91">
        <v>5</v>
      </c>
      <c r="E39" s="91">
        <v>4</v>
      </c>
      <c r="F39" s="91">
        <v>1</v>
      </c>
      <c r="G39" s="91">
        <v>2</v>
      </c>
      <c r="H39" s="91">
        <v>6</v>
      </c>
      <c r="I39" s="91">
        <v>4</v>
      </c>
      <c r="J39" s="92">
        <v>4</v>
      </c>
      <c r="K39" s="92">
        <v>5</v>
      </c>
      <c r="L39" s="92">
        <v>2</v>
      </c>
      <c r="M39" s="92"/>
      <c r="N39" s="92"/>
      <c r="O39" s="93">
        <f t="shared" si="6"/>
        <v>36</v>
      </c>
      <c r="P39" s="10"/>
      <c r="Q39" s="60" t="s">
        <v>179</v>
      </c>
      <c r="R39" s="61" t="s">
        <v>180</v>
      </c>
      <c r="S39" s="62" t="s">
        <v>181</v>
      </c>
    </row>
    <row r="40" spans="1:19" ht="15" customHeight="1" x14ac:dyDescent="0.2">
      <c r="A40" s="94" t="s">
        <v>3</v>
      </c>
      <c r="B40" s="95" t="s">
        <v>4</v>
      </c>
      <c r="C40" s="96">
        <v>0</v>
      </c>
      <c r="D40" s="70">
        <v>1</v>
      </c>
      <c r="E40" s="70">
        <v>1</v>
      </c>
      <c r="F40" s="70">
        <v>0</v>
      </c>
      <c r="G40" s="70">
        <v>2</v>
      </c>
      <c r="H40" s="70">
        <v>5</v>
      </c>
      <c r="I40" s="70">
        <v>0</v>
      </c>
      <c r="J40" s="40">
        <v>1</v>
      </c>
      <c r="K40" s="40">
        <v>7</v>
      </c>
      <c r="L40" s="40">
        <v>3</v>
      </c>
      <c r="M40" s="40"/>
      <c r="N40" s="40"/>
      <c r="O40" s="97">
        <f t="shared" si="6"/>
        <v>20</v>
      </c>
      <c r="P40" s="10"/>
      <c r="Q40" s="60" t="s">
        <v>3</v>
      </c>
      <c r="R40" s="61" t="s">
        <v>3</v>
      </c>
      <c r="S40" s="62" t="s">
        <v>3</v>
      </c>
    </row>
    <row r="41" spans="1:19" ht="15" customHeight="1" x14ac:dyDescent="0.2">
      <c r="A41" s="94" t="s">
        <v>54</v>
      </c>
      <c r="B41" s="95" t="s">
        <v>56</v>
      </c>
      <c r="C41" s="96">
        <v>0</v>
      </c>
      <c r="D41" s="70">
        <v>0</v>
      </c>
      <c r="E41" s="70">
        <v>0</v>
      </c>
      <c r="F41" s="70">
        <v>0</v>
      </c>
      <c r="G41" s="70">
        <v>0</v>
      </c>
      <c r="H41" s="70">
        <v>1</v>
      </c>
      <c r="I41" s="70">
        <v>0</v>
      </c>
      <c r="J41" s="40">
        <v>0</v>
      </c>
      <c r="K41" s="40">
        <v>0</v>
      </c>
      <c r="L41" s="40">
        <v>0</v>
      </c>
      <c r="M41" s="40"/>
      <c r="N41" s="40"/>
      <c r="O41" s="97">
        <f t="shared" si="6"/>
        <v>1</v>
      </c>
      <c r="P41" s="10"/>
      <c r="Q41" s="60" t="s">
        <v>55</v>
      </c>
      <c r="R41" s="61" t="s">
        <v>55</v>
      </c>
      <c r="S41" s="62" t="s">
        <v>55</v>
      </c>
    </row>
    <row r="42" spans="1:19" ht="15" customHeight="1" x14ac:dyDescent="0.2">
      <c r="A42" s="118" t="s">
        <v>100</v>
      </c>
      <c r="B42" s="119" t="s">
        <v>102</v>
      </c>
      <c r="C42" s="96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40">
        <v>0</v>
      </c>
      <c r="K42" s="40">
        <v>0</v>
      </c>
      <c r="L42" s="40">
        <v>0</v>
      </c>
      <c r="M42" s="40"/>
      <c r="N42" s="40"/>
      <c r="O42" s="97">
        <f t="shared" si="6"/>
        <v>0</v>
      </c>
      <c r="P42" s="10"/>
      <c r="Q42" s="60" t="s">
        <v>100</v>
      </c>
      <c r="R42" s="61" t="s">
        <v>101</v>
      </c>
      <c r="S42" s="62" t="s">
        <v>100</v>
      </c>
    </row>
    <row r="43" spans="1:19" ht="15" customHeight="1" x14ac:dyDescent="0.2">
      <c r="A43" s="118" t="s">
        <v>57</v>
      </c>
      <c r="B43" s="119" t="s">
        <v>58</v>
      </c>
      <c r="C43" s="96">
        <v>1</v>
      </c>
      <c r="D43" s="70">
        <v>0</v>
      </c>
      <c r="E43" s="70">
        <v>0</v>
      </c>
      <c r="F43" s="70">
        <v>0</v>
      </c>
      <c r="G43" s="70">
        <v>0</v>
      </c>
      <c r="H43" s="70">
        <v>1</v>
      </c>
      <c r="I43" s="70">
        <v>1</v>
      </c>
      <c r="J43" s="40">
        <v>0</v>
      </c>
      <c r="K43" s="40">
        <v>1</v>
      </c>
      <c r="L43" s="40">
        <v>1</v>
      </c>
      <c r="M43" s="40"/>
      <c r="N43" s="40"/>
      <c r="O43" s="97">
        <f t="shared" si="6"/>
        <v>5</v>
      </c>
      <c r="P43" s="10"/>
      <c r="Q43" s="60" t="s">
        <v>57</v>
      </c>
      <c r="R43" s="61" t="s">
        <v>57</v>
      </c>
      <c r="S43" s="62" t="s">
        <v>57</v>
      </c>
    </row>
    <row r="44" spans="1:19" ht="15" customHeight="1" x14ac:dyDescent="0.2">
      <c r="A44" s="118" t="s">
        <v>47</v>
      </c>
      <c r="B44" s="119" t="s">
        <v>48</v>
      </c>
      <c r="C44" s="96">
        <v>0</v>
      </c>
      <c r="D44" s="70">
        <v>0</v>
      </c>
      <c r="E44" s="70">
        <v>1</v>
      </c>
      <c r="F44" s="70">
        <v>1</v>
      </c>
      <c r="G44" s="70">
        <v>0</v>
      </c>
      <c r="H44" s="70">
        <v>0</v>
      </c>
      <c r="I44" s="70">
        <v>0</v>
      </c>
      <c r="J44" s="40">
        <v>0</v>
      </c>
      <c r="K44" s="40">
        <v>0</v>
      </c>
      <c r="L44" s="40">
        <v>0</v>
      </c>
      <c r="M44" s="40"/>
      <c r="N44" s="40"/>
      <c r="O44" s="97">
        <f t="shared" si="6"/>
        <v>2</v>
      </c>
      <c r="P44" s="10"/>
      <c r="Q44" s="60" t="s">
        <v>47</v>
      </c>
      <c r="R44" s="61" t="s">
        <v>47</v>
      </c>
      <c r="S44" s="62" t="s">
        <v>47</v>
      </c>
    </row>
    <row r="45" spans="1:19" ht="15" customHeight="1" x14ac:dyDescent="0.2">
      <c r="A45" s="94" t="s">
        <v>122</v>
      </c>
      <c r="B45" s="95" t="s">
        <v>126</v>
      </c>
      <c r="C45" s="96">
        <v>3</v>
      </c>
      <c r="D45" s="70">
        <v>2</v>
      </c>
      <c r="E45" s="70">
        <v>3</v>
      </c>
      <c r="F45" s="70">
        <v>2</v>
      </c>
      <c r="G45" s="70">
        <v>3</v>
      </c>
      <c r="H45" s="70">
        <v>2</v>
      </c>
      <c r="I45" s="70">
        <v>2</v>
      </c>
      <c r="J45" s="40">
        <v>3</v>
      </c>
      <c r="K45" s="40">
        <v>8</v>
      </c>
      <c r="L45" s="40">
        <v>3</v>
      </c>
      <c r="M45" s="40"/>
      <c r="N45" s="40"/>
      <c r="O45" s="97">
        <f t="shared" si="6"/>
        <v>31</v>
      </c>
      <c r="P45" s="10"/>
      <c r="Q45" s="60" t="s">
        <v>123</v>
      </c>
      <c r="R45" s="61" t="s">
        <v>124</v>
      </c>
      <c r="S45" s="62" t="s">
        <v>125</v>
      </c>
    </row>
    <row r="46" spans="1:19" ht="15" customHeight="1" x14ac:dyDescent="0.2">
      <c r="A46" s="94" t="s">
        <v>767</v>
      </c>
      <c r="B46" s="95" t="s">
        <v>146</v>
      </c>
      <c r="C46" s="96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40">
        <v>0</v>
      </c>
      <c r="K46" s="40">
        <v>0</v>
      </c>
      <c r="L46" s="40">
        <v>0</v>
      </c>
      <c r="M46" s="40"/>
      <c r="N46" s="40"/>
      <c r="O46" s="97">
        <f t="shared" si="6"/>
        <v>0</v>
      </c>
      <c r="P46" s="10"/>
      <c r="Q46" s="60" t="s">
        <v>143</v>
      </c>
      <c r="R46" s="61" t="s">
        <v>144</v>
      </c>
      <c r="S46" s="62" t="s">
        <v>145</v>
      </c>
    </row>
    <row r="47" spans="1:19" ht="15" customHeight="1" x14ac:dyDescent="0.2">
      <c r="A47" s="94" t="s">
        <v>768</v>
      </c>
      <c r="B47" s="95" t="s">
        <v>104</v>
      </c>
      <c r="C47" s="96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40">
        <v>0</v>
      </c>
      <c r="K47" s="40">
        <v>0</v>
      </c>
      <c r="L47" s="40">
        <v>0</v>
      </c>
      <c r="M47" s="40"/>
      <c r="N47" s="40"/>
      <c r="O47" s="97">
        <f t="shared" si="6"/>
        <v>0</v>
      </c>
      <c r="P47" s="10"/>
      <c r="Q47" s="60" t="s">
        <v>731</v>
      </c>
      <c r="R47" s="61" t="s">
        <v>103</v>
      </c>
      <c r="S47" s="62" t="s">
        <v>732</v>
      </c>
    </row>
    <row r="48" spans="1:19" ht="15" customHeight="1" x14ac:dyDescent="0.2">
      <c r="A48" s="94" t="s">
        <v>571</v>
      </c>
      <c r="B48" s="95" t="s">
        <v>575</v>
      </c>
      <c r="C48" s="96">
        <v>0</v>
      </c>
      <c r="D48" s="70">
        <v>0</v>
      </c>
      <c r="E48" s="70">
        <v>1</v>
      </c>
      <c r="F48" s="70">
        <v>0</v>
      </c>
      <c r="G48" s="70">
        <v>0</v>
      </c>
      <c r="H48" s="70">
        <v>0</v>
      </c>
      <c r="I48" s="70">
        <v>0</v>
      </c>
      <c r="J48" s="40">
        <v>0</v>
      </c>
      <c r="K48" s="40">
        <v>0</v>
      </c>
      <c r="L48" s="40">
        <v>0</v>
      </c>
      <c r="M48" s="40"/>
      <c r="N48" s="40"/>
      <c r="O48" s="97">
        <f t="shared" si="6"/>
        <v>1</v>
      </c>
      <c r="P48" s="10"/>
      <c r="Q48" s="60" t="s">
        <v>572</v>
      </c>
      <c r="R48" s="61" t="s">
        <v>573</v>
      </c>
      <c r="S48" s="62" t="s">
        <v>574</v>
      </c>
    </row>
    <row r="49" spans="1:19" ht="15" customHeight="1" x14ac:dyDescent="0.2">
      <c r="A49" s="94" t="s">
        <v>138</v>
      </c>
      <c r="B49" s="95" t="s">
        <v>142</v>
      </c>
      <c r="C49" s="96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40">
        <v>0</v>
      </c>
      <c r="K49" s="40">
        <v>0</v>
      </c>
      <c r="L49" s="40">
        <v>0</v>
      </c>
      <c r="M49" s="40"/>
      <c r="N49" s="40"/>
      <c r="O49" s="97">
        <f t="shared" si="6"/>
        <v>0</v>
      </c>
      <c r="P49" s="10"/>
      <c r="Q49" s="60" t="s">
        <v>139</v>
      </c>
      <c r="R49" s="61" t="s">
        <v>140</v>
      </c>
      <c r="S49" s="62" t="s">
        <v>141</v>
      </c>
    </row>
    <row r="50" spans="1:19" ht="15" customHeight="1" x14ac:dyDescent="0.2">
      <c r="A50" s="94" t="s">
        <v>733</v>
      </c>
      <c r="B50" s="95" t="s">
        <v>130</v>
      </c>
      <c r="C50" s="96">
        <v>2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40">
        <v>3</v>
      </c>
      <c r="K50" s="40">
        <v>0</v>
      </c>
      <c r="L50" s="40">
        <v>0</v>
      </c>
      <c r="M50" s="40"/>
      <c r="N50" s="40"/>
      <c r="O50" s="97">
        <f t="shared" si="6"/>
        <v>5</v>
      </c>
      <c r="P50" s="10"/>
      <c r="Q50" s="60" t="s">
        <v>733</v>
      </c>
      <c r="R50" s="61" t="s">
        <v>129</v>
      </c>
      <c r="S50" s="62" t="s">
        <v>733</v>
      </c>
    </row>
    <row r="51" spans="1:19" ht="15" customHeight="1" x14ac:dyDescent="0.2">
      <c r="A51" s="94" t="s">
        <v>769</v>
      </c>
      <c r="B51" s="95" t="s">
        <v>128</v>
      </c>
      <c r="C51" s="96">
        <v>6</v>
      </c>
      <c r="D51" s="70">
        <v>10</v>
      </c>
      <c r="E51" s="70">
        <v>7</v>
      </c>
      <c r="F51" s="70">
        <v>8</v>
      </c>
      <c r="G51" s="70">
        <v>8</v>
      </c>
      <c r="H51" s="70">
        <v>18</v>
      </c>
      <c r="I51" s="70">
        <v>12</v>
      </c>
      <c r="J51" s="40">
        <v>6</v>
      </c>
      <c r="K51" s="40">
        <v>11</v>
      </c>
      <c r="L51" s="40">
        <v>7</v>
      </c>
      <c r="M51" s="40"/>
      <c r="N51" s="40"/>
      <c r="O51" s="97">
        <f t="shared" si="6"/>
        <v>93</v>
      </c>
      <c r="P51" s="10"/>
      <c r="Q51" s="60" t="s">
        <v>734</v>
      </c>
      <c r="R51" s="61" t="s">
        <v>127</v>
      </c>
      <c r="S51" s="62" t="s">
        <v>734</v>
      </c>
    </row>
    <row r="52" spans="1:19" ht="15" customHeight="1" x14ac:dyDescent="0.2">
      <c r="A52" s="94" t="s">
        <v>118</v>
      </c>
      <c r="B52" s="95" t="s">
        <v>121</v>
      </c>
      <c r="C52" s="96">
        <v>0</v>
      </c>
      <c r="D52" s="70">
        <v>0</v>
      </c>
      <c r="E52" s="70">
        <v>1</v>
      </c>
      <c r="F52" s="70">
        <v>0</v>
      </c>
      <c r="G52" s="70">
        <v>2</v>
      </c>
      <c r="H52" s="70">
        <v>0</v>
      </c>
      <c r="I52" s="70">
        <v>0</v>
      </c>
      <c r="J52" s="40">
        <v>4</v>
      </c>
      <c r="K52" s="40">
        <v>2</v>
      </c>
      <c r="L52" s="40">
        <v>5</v>
      </c>
      <c r="M52" s="40"/>
      <c r="N52" s="40"/>
      <c r="O52" s="97">
        <f t="shared" si="6"/>
        <v>14</v>
      </c>
      <c r="P52" s="10"/>
      <c r="Q52" s="60" t="s">
        <v>119</v>
      </c>
      <c r="R52" s="61" t="s">
        <v>118</v>
      </c>
      <c r="S52" s="62" t="s">
        <v>120</v>
      </c>
    </row>
    <row r="53" spans="1:19" ht="15" customHeight="1" x14ac:dyDescent="0.2">
      <c r="A53" s="118" t="s">
        <v>163</v>
      </c>
      <c r="B53" s="119" t="s">
        <v>165</v>
      </c>
      <c r="C53" s="96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40">
        <v>0</v>
      </c>
      <c r="K53" s="40">
        <v>0</v>
      </c>
      <c r="L53" s="40">
        <v>0</v>
      </c>
      <c r="M53" s="40"/>
      <c r="N53" s="40"/>
      <c r="O53" s="97">
        <f t="shared" si="6"/>
        <v>0</v>
      </c>
      <c r="P53" s="10"/>
      <c r="Q53" s="60" t="s">
        <v>163</v>
      </c>
      <c r="R53" s="61" t="s">
        <v>164</v>
      </c>
      <c r="S53" s="62" t="s">
        <v>163</v>
      </c>
    </row>
    <row r="54" spans="1:19" ht="15" customHeight="1" x14ac:dyDescent="0.2">
      <c r="A54" s="118" t="s">
        <v>186</v>
      </c>
      <c r="B54" s="119" t="s">
        <v>189</v>
      </c>
      <c r="C54" s="96">
        <v>0</v>
      </c>
      <c r="D54" s="70">
        <v>0</v>
      </c>
      <c r="E54" s="70">
        <v>2</v>
      </c>
      <c r="F54" s="70">
        <v>0</v>
      </c>
      <c r="G54" s="70">
        <v>1</v>
      </c>
      <c r="H54" s="70">
        <v>0</v>
      </c>
      <c r="I54" s="70">
        <v>0</v>
      </c>
      <c r="J54" s="40">
        <v>0</v>
      </c>
      <c r="K54" s="40">
        <v>0</v>
      </c>
      <c r="L54" s="40">
        <v>2</v>
      </c>
      <c r="M54" s="40"/>
      <c r="N54" s="40"/>
      <c r="O54" s="97">
        <f t="shared" si="6"/>
        <v>5</v>
      </c>
      <c r="P54" s="10"/>
      <c r="Q54" s="60" t="s">
        <v>186</v>
      </c>
      <c r="R54" s="61" t="s">
        <v>187</v>
      </c>
      <c r="S54" s="62" t="s">
        <v>188</v>
      </c>
    </row>
    <row r="55" spans="1:19" ht="15" customHeight="1" x14ac:dyDescent="0.2">
      <c r="A55" s="94" t="s">
        <v>245</v>
      </c>
      <c r="B55" s="95" t="s">
        <v>249</v>
      </c>
      <c r="C55" s="96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40">
        <v>0</v>
      </c>
      <c r="K55" s="40">
        <v>0</v>
      </c>
      <c r="L55" s="40">
        <v>0</v>
      </c>
      <c r="M55" s="40"/>
      <c r="N55" s="40"/>
      <c r="O55" s="97">
        <f t="shared" si="6"/>
        <v>0</v>
      </c>
      <c r="P55" s="10"/>
      <c r="Q55" s="60" t="s">
        <v>246</v>
      </c>
      <c r="R55" s="61" t="s">
        <v>247</v>
      </c>
      <c r="S55" s="62" t="s">
        <v>248</v>
      </c>
    </row>
    <row r="56" spans="1:19" ht="15" customHeight="1" x14ac:dyDescent="0.2">
      <c r="A56" s="94" t="s">
        <v>190</v>
      </c>
      <c r="B56" s="95" t="s">
        <v>192</v>
      </c>
      <c r="C56" s="96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40">
        <v>0</v>
      </c>
      <c r="K56" s="40">
        <v>0</v>
      </c>
      <c r="L56" s="40">
        <v>0</v>
      </c>
      <c r="M56" s="40"/>
      <c r="N56" s="40"/>
      <c r="O56" s="97">
        <f t="shared" si="6"/>
        <v>0</v>
      </c>
      <c r="P56" s="10"/>
      <c r="Q56" s="60" t="s">
        <v>191</v>
      </c>
      <c r="R56" s="61" t="s">
        <v>191</v>
      </c>
      <c r="S56" s="62" t="s">
        <v>191</v>
      </c>
    </row>
    <row r="57" spans="1:19" ht="15" customHeight="1" x14ac:dyDescent="0.2">
      <c r="A57" s="94" t="s">
        <v>207</v>
      </c>
      <c r="B57" s="95" t="s">
        <v>211</v>
      </c>
      <c r="C57" s="96">
        <v>0</v>
      </c>
      <c r="D57" s="70">
        <v>1</v>
      </c>
      <c r="E57" s="70">
        <v>0</v>
      </c>
      <c r="F57" s="70">
        <v>0</v>
      </c>
      <c r="G57" s="70">
        <v>1</v>
      </c>
      <c r="H57" s="70">
        <v>0</v>
      </c>
      <c r="I57" s="70">
        <v>0</v>
      </c>
      <c r="J57" s="40">
        <v>0</v>
      </c>
      <c r="K57" s="40">
        <v>0</v>
      </c>
      <c r="L57" s="40">
        <v>1</v>
      </c>
      <c r="M57" s="40"/>
      <c r="N57" s="40"/>
      <c r="O57" s="97">
        <f t="shared" si="6"/>
        <v>3</v>
      </c>
      <c r="P57" s="10"/>
      <c r="Q57" s="60" t="s">
        <v>208</v>
      </c>
      <c r="R57" s="61" t="s">
        <v>209</v>
      </c>
      <c r="S57" s="62" t="s">
        <v>210</v>
      </c>
    </row>
    <row r="58" spans="1:19" ht="15" customHeight="1" x14ac:dyDescent="0.2">
      <c r="A58" s="118" t="s">
        <v>225</v>
      </c>
      <c r="B58" s="119" t="s">
        <v>227</v>
      </c>
      <c r="C58" s="96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40">
        <v>0</v>
      </c>
      <c r="K58" s="40">
        <v>0</v>
      </c>
      <c r="L58" s="40">
        <v>0</v>
      </c>
      <c r="M58" s="40"/>
      <c r="N58" s="40"/>
      <c r="O58" s="97">
        <f t="shared" si="6"/>
        <v>0</v>
      </c>
      <c r="P58" s="10"/>
      <c r="Q58" s="60" t="s">
        <v>225</v>
      </c>
      <c r="R58" s="61" t="s">
        <v>226</v>
      </c>
      <c r="S58" s="62" t="s">
        <v>225</v>
      </c>
    </row>
    <row r="59" spans="1:19" ht="15" customHeight="1" x14ac:dyDescent="0.2">
      <c r="A59" s="118" t="s">
        <v>239</v>
      </c>
      <c r="B59" s="119" t="s">
        <v>241</v>
      </c>
      <c r="C59" s="96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1</v>
      </c>
      <c r="J59" s="40">
        <v>0</v>
      </c>
      <c r="K59" s="40">
        <v>0</v>
      </c>
      <c r="L59" s="40">
        <v>0</v>
      </c>
      <c r="M59" s="40"/>
      <c r="N59" s="40"/>
      <c r="O59" s="97">
        <f t="shared" si="6"/>
        <v>1</v>
      </c>
      <c r="P59" s="10"/>
      <c r="Q59" s="60" t="s">
        <v>240</v>
      </c>
      <c r="R59" s="61" t="s">
        <v>240</v>
      </c>
      <c r="S59" s="62" t="s">
        <v>240</v>
      </c>
    </row>
    <row r="60" spans="1:19" ht="15" customHeight="1" x14ac:dyDescent="0.2">
      <c r="A60" s="94" t="s">
        <v>234</v>
      </c>
      <c r="B60" s="95" t="s">
        <v>235</v>
      </c>
      <c r="C60" s="96">
        <v>0</v>
      </c>
      <c r="D60" s="70">
        <v>2</v>
      </c>
      <c r="E60" s="70">
        <v>3</v>
      </c>
      <c r="F60" s="70">
        <v>0</v>
      </c>
      <c r="G60" s="70">
        <v>0</v>
      </c>
      <c r="H60" s="70">
        <v>1</v>
      </c>
      <c r="I60" s="70">
        <v>0</v>
      </c>
      <c r="J60" s="40">
        <v>3</v>
      </c>
      <c r="K60" s="40">
        <v>1</v>
      </c>
      <c r="L60" s="40">
        <v>4</v>
      </c>
      <c r="M60" s="40"/>
      <c r="N60" s="40"/>
      <c r="O60" s="97">
        <f t="shared" si="6"/>
        <v>14</v>
      </c>
      <c r="P60" s="10"/>
      <c r="Q60" s="60" t="s">
        <v>234</v>
      </c>
      <c r="R60" s="61" t="s">
        <v>234</v>
      </c>
      <c r="S60" s="62" t="s">
        <v>234</v>
      </c>
    </row>
    <row r="61" spans="1:19" ht="15" customHeight="1" x14ac:dyDescent="0.2">
      <c r="A61" s="94" t="s">
        <v>236</v>
      </c>
      <c r="B61" s="95" t="s">
        <v>238</v>
      </c>
      <c r="C61" s="96">
        <v>2</v>
      </c>
      <c r="D61" s="70">
        <v>3</v>
      </c>
      <c r="E61" s="70">
        <v>5</v>
      </c>
      <c r="F61" s="70">
        <v>3</v>
      </c>
      <c r="G61" s="70">
        <v>4</v>
      </c>
      <c r="H61" s="70">
        <v>5</v>
      </c>
      <c r="I61" s="70">
        <v>2</v>
      </c>
      <c r="J61" s="40">
        <v>5</v>
      </c>
      <c r="K61" s="40">
        <v>7</v>
      </c>
      <c r="L61" s="40">
        <v>1</v>
      </c>
      <c r="M61" s="40"/>
      <c r="N61" s="40"/>
      <c r="O61" s="97">
        <f t="shared" si="6"/>
        <v>37</v>
      </c>
      <c r="P61" s="10"/>
      <c r="Q61" s="60" t="s">
        <v>735</v>
      </c>
      <c r="R61" s="61" t="s">
        <v>237</v>
      </c>
      <c r="S61" s="62" t="s">
        <v>237</v>
      </c>
    </row>
    <row r="62" spans="1:19" ht="15" customHeight="1" x14ac:dyDescent="0.2">
      <c r="A62" s="94" t="s">
        <v>770</v>
      </c>
      <c r="B62" s="95" t="s">
        <v>244</v>
      </c>
      <c r="C62" s="96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40">
        <v>0</v>
      </c>
      <c r="K62" s="40">
        <v>0</v>
      </c>
      <c r="L62" s="40">
        <v>0</v>
      </c>
      <c r="M62" s="40"/>
      <c r="N62" s="40"/>
      <c r="O62" s="97">
        <f t="shared" si="6"/>
        <v>0</v>
      </c>
      <c r="P62" s="10"/>
      <c r="Q62" s="60" t="s">
        <v>242</v>
      </c>
      <c r="R62" s="61" t="s">
        <v>243</v>
      </c>
      <c r="S62" s="62" t="s">
        <v>243</v>
      </c>
    </row>
    <row r="63" spans="1:19" ht="15" customHeight="1" x14ac:dyDescent="0.2">
      <c r="A63" s="94" t="s">
        <v>323</v>
      </c>
      <c r="B63" s="95" t="s">
        <v>325</v>
      </c>
      <c r="C63" s="96">
        <v>1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40">
        <v>1</v>
      </c>
      <c r="K63" s="40">
        <v>0</v>
      </c>
      <c r="L63" s="40">
        <v>0</v>
      </c>
      <c r="M63" s="40"/>
      <c r="N63" s="40"/>
      <c r="O63" s="97">
        <f t="shared" si="6"/>
        <v>2</v>
      </c>
      <c r="P63" s="10"/>
      <c r="Q63" s="60" t="s">
        <v>324</v>
      </c>
      <c r="R63" s="61" t="s">
        <v>324</v>
      </c>
      <c r="S63" s="62" t="s">
        <v>323</v>
      </c>
    </row>
    <row r="64" spans="1:19" ht="15" customHeight="1" x14ac:dyDescent="0.2">
      <c r="A64" s="118" t="s">
        <v>364</v>
      </c>
      <c r="B64" s="119" t="s">
        <v>365</v>
      </c>
      <c r="C64" s="96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40">
        <v>0</v>
      </c>
      <c r="K64" s="40">
        <v>0</v>
      </c>
      <c r="L64" s="40">
        <v>0</v>
      </c>
      <c r="M64" s="40"/>
      <c r="N64" s="40"/>
      <c r="O64" s="97">
        <f t="shared" si="6"/>
        <v>0</v>
      </c>
      <c r="P64" s="10"/>
      <c r="Q64" s="60" t="s">
        <v>364</v>
      </c>
      <c r="R64" s="61" t="s">
        <v>364</v>
      </c>
      <c r="S64" s="62" t="s">
        <v>364</v>
      </c>
    </row>
    <row r="65" spans="1:19" ht="15" customHeight="1" x14ac:dyDescent="0.2">
      <c r="A65" s="118" t="s">
        <v>771</v>
      </c>
      <c r="B65" s="119" t="s">
        <v>352</v>
      </c>
      <c r="C65" s="96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40">
        <v>0</v>
      </c>
      <c r="K65" s="40">
        <v>0</v>
      </c>
      <c r="L65" s="40">
        <v>0</v>
      </c>
      <c r="M65" s="40"/>
      <c r="N65" s="40"/>
      <c r="O65" s="97">
        <f t="shared" si="6"/>
        <v>0</v>
      </c>
      <c r="P65" s="10"/>
      <c r="Q65" s="60" t="s">
        <v>351</v>
      </c>
      <c r="R65" s="61" t="s">
        <v>351</v>
      </c>
      <c r="S65" s="62" t="s">
        <v>351</v>
      </c>
    </row>
    <row r="66" spans="1:19" ht="15" customHeight="1" x14ac:dyDescent="0.2">
      <c r="A66" s="94" t="s">
        <v>353</v>
      </c>
      <c r="B66" s="95" t="s">
        <v>356</v>
      </c>
      <c r="C66" s="96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40">
        <v>0</v>
      </c>
      <c r="K66" s="40">
        <v>0</v>
      </c>
      <c r="L66" s="40">
        <v>0</v>
      </c>
      <c r="M66" s="40"/>
      <c r="N66" s="40"/>
      <c r="O66" s="97">
        <f t="shared" si="6"/>
        <v>0</v>
      </c>
      <c r="P66" s="10"/>
      <c r="Q66" s="60" t="s">
        <v>354</v>
      </c>
      <c r="R66" s="61" t="s">
        <v>355</v>
      </c>
      <c r="S66" s="62" t="s">
        <v>736</v>
      </c>
    </row>
    <row r="67" spans="1:19" ht="15" customHeight="1" x14ac:dyDescent="0.2">
      <c r="A67" s="94" t="s">
        <v>386</v>
      </c>
      <c r="B67" s="95" t="s">
        <v>387</v>
      </c>
      <c r="C67" s="96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40">
        <v>0</v>
      </c>
      <c r="K67" s="40">
        <v>0</v>
      </c>
      <c r="L67" s="40">
        <v>0</v>
      </c>
      <c r="M67" s="40"/>
      <c r="N67" s="40"/>
      <c r="O67" s="97">
        <f t="shared" si="6"/>
        <v>0</v>
      </c>
      <c r="P67" s="10"/>
      <c r="Q67" s="60" t="s">
        <v>386</v>
      </c>
      <c r="R67" s="61" t="s">
        <v>386</v>
      </c>
      <c r="S67" s="62" t="s">
        <v>386</v>
      </c>
    </row>
    <row r="68" spans="1:19" ht="15" customHeight="1" x14ac:dyDescent="0.2">
      <c r="A68" s="94" t="s">
        <v>429</v>
      </c>
      <c r="B68" s="95" t="s">
        <v>430</v>
      </c>
      <c r="C68" s="96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40">
        <v>0</v>
      </c>
      <c r="K68" s="40">
        <v>0</v>
      </c>
      <c r="L68" s="40">
        <v>0</v>
      </c>
      <c r="M68" s="40"/>
      <c r="N68" s="40"/>
      <c r="O68" s="97">
        <f t="shared" si="6"/>
        <v>0</v>
      </c>
      <c r="P68" s="10"/>
      <c r="Q68" s="60" t="s">
        <v>429</v>
      </c>
      <c r="R68" s="61" t="s">
        <v>429</v>
      </c>
      <c r="S68" s="62" t="s">
        <v>429</v>
      </c>
    </row>
    <row r="69" spans="1:19" ht="15" customHeight="1" x14ac:dyDescent="0.2">
      <c r="A69" s="94" t="s">
        <v>404</v>
      </c>
      <c r="B69" s="95" t="s">
        <v>405</v>
      </c>
      <c r="C69" s="96">
        <v>0</v>
      </c>
      <c r="D69" s="70">
        <v>1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40">
        <v>0</v>
      </c>
      <c r="K69" s="40">
        <v>0</v>
      </c>
      <c r="L69" s="40">
        <v>0</v>
      </c>
      <c r="M69" s="40"/>
      <c r="N69" s="40"/>
      <c r="O69" s="97">
        <f t="shared" si="6"/>
        <v>1</v>
      </c>
      <c r="P69" s="10"/>
      <c r="Q69" s="60" t="s">
        <v>404</v>
      </c>
      <c r="R69" s="61" t="s">
        <v>404</v>
      </c>
      <c r="S69" s="62" t="s">
        <v>404</v>
      </c>
    </row>
    <row r="70" spans="1:19" ht="15" customHeight="1" x14ac:dyDescent="0.2">
      <c r="A70" s="94" t="s">
        <v>421</v>
      </c>
      <c r="B70" s="95" t="s">
        <v>425</v>
      </c>
      <c r="C70" s="96">
        <v>0</v>
      </c>
      <c r="D70" s="70">
        <v>1</v>
      </c>
      <c r="E70" s="70">
        <v>1</v>
      </c>
      <c r="F70" s="70">
        <v>0</v>
      </c>
      <c r="G70" s="70">
        <v>2</v>
      </c>
      <c r="H70" s="70">
        <v>3</v>
      </c>
      <c r="I70" s="70">
        <v>0</v>
      </c>
      <c r="J70" s="40">
        <v>1</v>
      </c>
      <c r="K70" s="40">
        <v>0</v>
      </c>
      <c r="L70" s="40">
        <v>0</v>
      </c>
      <c r="M70" s="40"/>
      <c r="N70" s="40"/>
      <c r="O70" s="97">
        <f t="shared" si="6"/>
        <v>8</v>
      </c>
      <c r="P70" s="10"/>
      <c r="Q70" s="60" t="s">
        <v>422</v>
      </c>
      <c r="R70" s="61" t="s">
        <v>423</v>
      </c>
      <c r="S70" s="62" t="s">
        <v>424</v>
      </c>
    </row>
    <row r="71" spans="1:19" ht="15" customHeight="1" x14ac:dyDescent="0.2">
      <c r="A71" s="94" t="s">
        <v>426</v>
      </c>
      <c r="B71" s="95" t="s">
        <v>428</v>
      </c>
      <c r="C71" s="96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40">
        <v>0</v>
      </c>
      <c r="K71" s="40">
        <v>1</v>
      </c>
      <c r="L71" s="40">
        <v>1</v>
      </c>
      <c r="M71" s="40"/>
      <c r="N71" s="40"/>
      <c r="O71" s="97">
        <f t="shared" si="6"/>
        <v>2</v>
      </c>
      <c r="P71" s="10"/>
      <c r="Q71" s="60" t="s">
        <v>427</v>
      </c>
      <c r="R71" s="61" t="s">
        <v>427</v>
      </c>
      <c r="S71" s="62" t="s">
        <v>427</v>
      </c>
    </row>
    <row r="72" spans="1:19" ht="15" customHeight="1" x14ac:dyDescent="0.2">
      <c r="A72" s="94" t="s">
        <v>379</v>
      </c>
      <c r="B72" s="95" t="s">
        <v>382</v>
      </c>
      <c r="C72" s="96">
        <v>13</v>
      </c>
      <c r="D72" s="70">
        <v>15</v>
      </c>
      <c r="E72" s="70">
        <v>17</v>
      </c>
      <c r="F72" s="70">
        <v>13</v>
      </c>
      <c r="G72" s="70">
        <v>12</v>
      </c>
      <c r="H72" s="70">
        <v>11</v>
      </c>
      <c r="I72" s="70">
        <v>0</v>
      </c>
      <c r="J72" s="40">
        <v>14</v>
      </c>
      <c r="K72" s="40">
        <v>11</v>
      </c>
      <c r="L72" s="40">
        <v>6</v>
      </c>
      <c r="M72" s="40"/>
      <c r="N72" s="40"/>
      <c r="O72" s="97">
        <f>SUM(C72:N72)</f>
        <v>112</v>
      </c>
      <c r="P72" s="10"/>
      <c r="Q72" s="60" t="s">
        <v>380</v>
      </c>
      <c r="R72" s="61" t="s">
        <v>380</v>
      </c>
      <c r="S72" s="62" t="s">
        <v>381</v>
      </c>
    </row>
    <row r="73" spans="1:19" ht="15" customHeight="1" x14ac:dyDescent="0.2">
      <c r="A73" s="94" t="s">
        <v>418</v>
      </c>
      <c r="B73" s="95" t="s">
        <v>420</v>
      </c>
      <c r="C73" s="96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40">
        <v>0</v>
      </c>
      <c r="K73" s="40">
        <v>0</v>
      </c>
      <c r="L73" s="40">
        <v>0</v>
      </c>
      <c r="M73" s="40"/>
      <c r="N73" s="40"/>
      <c r="O73" s="97">
        <f t="shared" si="6"/>
        <v>0</v>
      </c>
      <c r="P73" s="10"/>
      <c r="Q73" s="60" t="s">
        <v>418</v>
      </c>
      <c r="R73" s="61" t="s">
        <v>419</v>
      </c>
      <c r="S73" s="62" t="s">
        <v>418</v>
      </c>
    </row>
    <row r="74" spans="1:19" ht="15" customHeight="1" x14ac:dyDescent="0.2">
      <c r="A74" s="94" t="s">
        <v>434</v>
      </c>
      <c r="B74" s="95" t="s">
        <v>437</v>
      </c>
      <c r="C74" s="96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40">
        <v>0</v>
      </c>
      <c r="K74" s="40">
        <v>0</v>
      </c>
      <c r="L74" s="40">
        <v>0</v>
      </c>
      <c r="M74" s="40"/>
      <c r="N74" s="40"/>
      <c r="O74" s="97">
        <f t="shared" si="6"/>
        <v>0</v>
      </c>
      <c r="P74" s="10"/>
      <c r="Q74" s="60" t="s">
        <v>435</v>
      </c>
      <c r="R74" s="61" t="s">
        <v>436</v>
      </c>
      <c r="S74" s="62" t="s">
        <v>436</v>
      </c>
    </row>
    <row r="75" spans="1:19" ht="15" customHeight="1" x14ac:dyDescent="0.2">
      <c r="A75" s="94" t="s">
        <v>438</v>
      </c>
      <c r="B75" s="95" t="s">
        <v>439</v>
      </c>
      <c r="C75" s="96">
        <v>0</v>
      </c>
      <c r="D75" s="70">
        <v>1</v>
      </c>
      <c r="E75" s="70">
        <v>1</v>
      </c>
      <c r="F75" s="70">
        <v>0</v>
      </c>
      <c r="G75" s="70">
        <v>0</v>
      </c>
      <c r="H75" s="70">
        <v>0</v>
      </c>
      <c r="I75" s="70">
        <v>1</v>
      </c>
      <c r="J75" s="40">
        <v>0</v>
      </c>
      <c r="K75" s="40">
        <v>0</v>
      </c>
      <c r="L75" s="40">
        <v>0</v>
      </c>
      <c r="M75" s="40"/>
      <c r="N75" s="40"/>
      <c r="O75" s="97">
        <f t="shared" ref="O75:O138" si="7">SUM(C75:N75)</f>
        <v>3</v>
      </c>
      <c r="P75" s="10"/>
      <c r="Q75" s="60" t="s">
        <v>438</v>
      </c>
      <c r="R75" s="61" t="s">
        <v>438</v>
      </c>
      <c r="S75" s="62" t="s">
        <v>438</v>
      </c>
    </row>
    <row r="76" spans="1:19" ht="15" customHeight="1" x14ac:dyDescent="0.2">
      <c r="A76" s="118" t="s">
        <v>772</v>
      </c>
      <c r="B76" s="119" t="s">
        <v>441</v>
      </c>
      <c r="C76" s="96">
        <v>2</v>
      </c>
      <c r="D76" s="70">
        <v>5</v>
      </c>
      <c r="E76" s="70">
        <v>0</v>
      </c>
      <c r="F76" s="70">
        <v>2</v>
      </c>
      <c r="G76" s="70">
        <v>1</v>
      </c>
      <c r="H76" s="70">
        <v>0</v>
      </c>
      <c r="I76" s="70">
        <v>0</v>
      </c>
      <c r="J76" s="40">
        <v>0</v>
      </c>
      <c r="K76" s="40">
        <v>2</v>
      </c>
      <c r="L76" s="40">
        <v>3</v>
      </c>
      <c r="M76" s="40"/>
      <c r="N76" s="40"/>
      <c r="O76" s="97">
        <f t="shared" si="7"/>
        <v>15</v>
      </c>
      <c r="P76" s="10"/>
      <c r="Q76" s="60" t="s">
        <v>440</v>
      </c>
      <c r="R76" s="61" t="s">
        <v>440</v>
      </c>
      <c r="S76" s="62" t="s">
        <v>440</v>
      </c>
    </row>
    <row r="77" spans="1:19" ht="15" customHeight="1" x14ac:dyDescent="0.2">
      <c r="A77" s="118" t="s">
        <v>504</v>
      </c>
      <c r="B77" s="119" t="s">
        <v>506</v>
      </c>
      <c r="C77" s="96">
        <v>0</v>
      </c>
      <c r="D77" s="70">
        <v>0</v>
      </c>
      <c r="E77" s="70">
        <v>3</v>
      </c>
      <c r="F77" s="70">
        <v>1</v>
      </c>
      <c r="G77" s="70">
        <v>2</v>
      </c>
      <c r="H77" s="70">
        <v>4</v>
      </c>
      <c r="I77" s="70">
        <v>5</v>
      </c>
      <c r="J77" s="40">
        <v>1</v>
      </c>
      <c r="K77" s="40">
        <v>2</v>
      </c>
      <c r="L77" s="40">
        <v>1</v>
      </c>
      <c r="M77" s="40"/>
      <c r="N77" s="40"/>
      <c r="O77" s="97">
        <f t="shared" si="7"/>
        <v>19</v>
      </c>
      <c r="P77" s="10"/>
      <c r="Q77" s="60" t="s">
        <v>504</v>
      </c>
      <c r="R77" s="61" t="s">
        <v>505</v>
      </c>
      <c r="S77" s="62" t="s">
        <v>504</v>
      </c>
    </row>
    <row r="78" spans="1:19" ht="15" customHeight="1" x14ac:dyDescent="0.2">
      <c r="A78" s="118" t="s">
        <v>773</v>
      </c>
      <c r="B78" s="119" t="s">
        <v>548</v>
      </c>
      <c r="C78" s="96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40">
        <v>0</v>
      </c>
      <c r="K78" s="40">
        <v>0</v>
      </c>
      <c r="L78" s="40">
        <v>0</v>
      </c>
      <c r="M78" s="40"/>
      <c r="N78" s="40"/>
      <c r="O78" s="97">
        <f t="shared" si="7"/>
        <v>0</v>
      </c>
      <c r="P78" s="10"/>
      <c r="Q78" s="60" t="s">
        <v>737</v>
      </c>
      <c r="R78" s="61" t="s">
        <v>546</v>
      </c>
      <c r="S78" s="62" t="s">
        <v>547</v>
      </c>
    </row>
    <row r="79" spans="1:19" ht="15" customHeight="1" x14ac:dyDescent="0.2">
      <c r="A79" s="94" t="s">
        <v>515</v>
      </c>
      <c r="B79" s="95" t="s">
        <v>517</v>
      </c>
      <c r="C79" s="96">
        <v>1</v>
      </c>
      <c r="D79" s="70">
        <v>0</v>
      </c>
      <c r="E79" s="70">
        <v>1</v>
      </c>
      <c r="F79" s="70">
        <v>0</v>
      </c>
      <c r="G79" s="70">
        <v>0</v>
      </c>
      <c r="H79" s="70">
        <v>3</v>
      </c>
      <c r="I79" s="70">
        <v>3</v>
      </c>
      <c r="J79" s="40">
        <v>1</v>
      </c>
      <c r="K79" s="40">
        <v>2</v>
      </c>
      <c r="L79" s="40">
        <v>1</v>
      </c>
      <c r="M79" s="40"/>
      <c r="N79" s="40"/>
      <c r="O79" s="97">
        <f t="shared" si="7"/>
        <v>12</v>
      </c>
      <c r="P79" s="10"/>
      <c r="Q79" s="60" t="s">
        <v>516</v>
      </c>
      <c r="R79" s="61" t="s">
        <v>516</v>
      </c>
      <c r="S79" s="62" t="s">
        <v>516</v>
      </c>
    </row>
    <row r="80" spans="1:19" ht="15" customHeight="1" x14ac:dyDescent="0.2">
      <c r="A80" s="94" t="s">
        <v>566</v>
      </c>
      <c r="B80" s="95" t="s">
        <v>568</v>
      </c>
      <c r="C80" s="96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40">
        <v>0</v>
      </c>
      <c r="K80" s="40">
        <v>0</v>
      </c>
      <c r="L80" s="40">
        <v>0</v>
      </c>
      <c r="M80" s="40"/>
      <c r="N80" s="40"/>
      <c r="O80" s="97">
        <f t="shared" si="7"/>
        <v>0</v>
      </c>
      <c r="P80" s="10"/>
      <c r="Q80" s="60" t="s">
        <v>567</v>
      </c>
      <c r="R80" s="61" t="s">
        <v>567</v>
      </c>
      <c r="S80" s="62" t="s">
        <v>566</v>
      </c>
    </row>
    <row r="81" spans="1:19" ht="15" customHeight="1" x14ac:dyDescent="0.2">
      <c r="A81" s="118" t="s">
        <v>526</v>
      </c>
      <c r="B81" s="119" t="s">
        <v>527</v>
      </c>
      <c r="C81" s="96">
        <v>0</v>
      </c>
      <c r="D81" s="70">
        <v>0</v>
      </c>
      <c r="E81" s="70">
        <v>0</v>
      </c>
      <c r="F81" s="70">
        <v>1</v>
      </c>
      <c r="G81" s="70">
        <v>0</v>
      </c>
      <c r="H81" s="70">
        <v>0</v>
      </c>
      <c r="I81" s="70">
        <v>0</v>
      </c>
      <c r="J81" s="40">
        <v>0</v>
      </c>
      <c r="K81" s="40">
        <v>0</v>
      </c>
      <c r="L81" s="40">
        <v>0</v>
      </c>
      <c r="M81" s="40"/>
      <c r="N81" s="40"/>
      <c r="O81" s="97">
        <f t="shared" si="7"/>
        <v>1</v>
      </c>
      <c r="P81" s="10"/>
      <c r="Q81" s="60" t="s">
        <v>526</v>
      </c>
      <c r="R81" s="61" t="s">
        <v>526</v>
      </c>
      <c r="S81" s="62" t="s">
        <v>526</v>
      </c>
    </row>
    <row r="82" spans="1:19" ht="15" customHeight="1" x14ac:dyDescent="0.2">
      <c r="A82" s="94" t="s">
        <v>532</v>
      </c>
      <c r="B82" s="95" t="s">
        <v>535</v>
      </c>
      <c r="C82" s="96">
        <v>0</v>
      </c>
      <c r="D82" s="70">
        <v>0</v>
      </c>
      <c r="E82" s="70">
        <v>2</v>
      </c>
      <c r="F82" s="70">
        <v>1</v>
      </c>
      <c r="G82" s="70">
        <v>1</v>
      </c>
      <c r="H82" s="70">
        <v>0</v>
      </c>
      <c r="I82" s="70">
        <v>0</v>
      </c>
      <c r="J82" s="40">
        <v>2</v>
      </c>
      <c r="K82" s="40">
        <v>0</v>
      </c>
      <c r="L82" s="40">
        <v>0</v>
      </c>
      <c r="M82" s="40"/>
      <c r="N82" s="40"/>
      <c r="O82" s="97">
        <f t="shared" si="7"/>
        <v>6</v>
      </c>
      <c r="P82" s="10"/>
      <c r="Q82" s="60" t="s">
        <v>533</v>
      </c>
      <c r="R82" s="61" t="s">
        <v>534</v>
      </c>
      <c r="S82" s="62" t="s">
        <v>534</v>
      </c>
    </row>
    <row r="83" spans="1:19" ht="15" customHeight="1" x14ac:dyDescent="0.2">
      <c r="A83" s="118" t="s">
        <v>654</v>
      </c>
      <c r="B83" s="119" t="s">
        <v>658</v>
      </c>
      <c r="C83" s="96">
        <v>0</v>
      </c>
      <c r="D83" s="70">
        <v>0</v>
      </c>
      <c r="E83" s="70">
        <v>0</v>
      </c>
      <c r="F83" s="70">
        <v>0</v>
      </c>
      <c r="G83" s="70">
        <v>0</v>
      </c>
      <c r="H83" s="70">
        <v>1</v>
      </c>
      <c r="I83" s="70">
        <v>0</v>
      </c>
      <c r="J83" s="40">
        <v>0</v>
      </c>
      <c r="K83" s="40">
        <v>0</v>
      </c>
      <c r="L83" s="40">
        <v>0</v>
      </c>
      <c r="M83" s="40"/>
      <c r="N83" s="40"/>
      <c r="O83" s="97">
        <f t="shared" si="7"/>
        <v>1</v>
      </c>
      <c r="P83" s="10"/>
      <c r="Q83" s="60" t="s">
        <v>655</v>
      </c>
      <c r="R83" s="61" t="s">
        <v>656</v>
      </c>
      <c r="S83" s="62" t="s">
        <v>657</v>
      </c>
    </row>
    <row r="84" spans="1:19" ht="15" customHeight="1" x14ac:dyDescent="0.2">
      <c r="A84" s="118" t="s">
        <v>541</v>
      </c>
      <c r="B84" s="119" t="s">
        <v>545</v>
      </c>
      <c r="C84" s="96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40">
        <v>0</v>
      </c>
      <c r="K84" s="40">
        <v>0</v>
      </c>
      <c r="L84" s="40">
        <v>0</v>
      </c>
      <c r="M84" s="40"/>
      <c r="N84" s="40"/>
      <c r="O84" s="97">
        <f t="shared" si="7"/>
        <v>0</v>
      </c>
      <c r="P84" s="10"/>
      <c r="Q84" s="60" t="s">
        <v>542</v>
      </c>
      <c r="R84" s="61" t="s">
        <v>543</v>
      </c>
      <c r="S84" s="62" t="s">
        <v>544</v>
      </c>
    </row>
    <row r="85" spans="1:19" ht="15" customHeight="1" x14ac:dyDescent="0.2">
      <c r="A85" s="118" t="s">
        <v>511</v>
      </c>
      <c r="B85" s="119" t="s">
        <v>514</v>
      </c>
      <c r="C85" s="96">
        <v>1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40">
        <v>1</v>
      </c>
      <c r="K85" s="40">
        <v>0</v>
      </c>
      <c r="L85" s="40">
        <v>0</v>
      </c>
      <c r="M85" s="40"/>
      <c r="N85" s="40"/>
      <c r="O85" s="97">
        <f t="shared" si="7"/>
        <v>2</v>
      </c>
      <c r="P85" s="10"/>
      <c r="Q85" s="60" t="s">
        <v>512</v>
      </c>
      <c r="R85" s="61" t="s">
        <v>513</v>
      </c>
      <c r="S85" s="62" t="s">
        <v>513</v>
      </c>
    </row>
    <row r="86" spans="1:19" ht="15" customHeight="1" x14ac:dyDescent="0.2">
      <c r="A86" s="118" t="s">
        <v>563</v>
      </c>
      <c r="B86" s="119" t="s">
        <v>565</v>
      </c>
      <c r="C86" s="96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40">
        <v>0</v>
      </c>
      <c r="K86" s="40">
        <v>0</v>
      </c>
      <c r="L86" s="40">
        <v>0</v>
      </c>
      <c r="M86" s="40"/>
      <c r="N86" s="40"/>
      <c r="O86" s="97">
        <f t="shared" si="7"/>
        <v>0</v>
      </c>
      <c r="P86" s="10"/>
      <c r="Q86" s="60" t="s">
        <v>563</v>
      </c>
      <c r="R86" s="61" t="s">
        <v>564</v>
      </c>
      <c r="S86" s="62" t="s">
        <v>563</v>
      </c>
    </row>
    <row r="87" spans="1:19" ht="15" customHeight="1" x14ac:dyDescent="0.2">
      <c r="A87" s="94" t="s">
        <v>774</v>
      </c>
      <c r="B87" s="95" t="s">
        <v>611</v>
      </c>
      <c r="C87" s="96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40">
        <v>1</v>
      </c>
      <c r="K87" s="40">
        <v>0</v>
      </c>
      <c r="L87" s="40">
        <v>0</v>
      </c>
      <c r="M87" s="40"/>
      <c r="N87" s="40"/>
      <c r="O87" s="97">
        <f t="shared" si="7"/>
        <v>1</v>
      </c>
      <c r="P87" s="10"/>
      <c r="Q87" s="60" t="s">
        <v>738</v>
      </c>
      <c r="R87" s="61" t="s">
        <v>610</v>
      </c>
      <c r="S87" s="62" t="s">
        <v>739</v>
      </c>
    </row>
    <row r="88" spans="1:19" ht="15" customHeight="1" x14ac:dyDescent="0.2">
      <c r="A88" s="94" t="s">
        <v>576</v>
      </c>
      <c r="B88" s="95" t="s">
        <v>577</v>
      </c>
      <c r="C88" s="96">
        <v>1</v>
      </c>
      <c r="D88" s="70">
        <v>0</v>
      </c>
      <c r="E88" s="70">
        <v>0</v>
      </c>
      <c r="F88" s="70">
        <v>1</v>
      </c>
      <c r="G88" s="70">
        <v>2</v>
      </c>
      <c r="H88" s="70">
        <v>1</v>
      </c>
      <c r="I88" s="70">
        <v>2</v>
      </c>
      <c r="J88" s="40">
        <v>3</v>
      </c>
      <c r="K88" s="40">
        <v>3</v>
      </c>
      <c r="L88" s="40">
        <v>2</v>
      </c>
      <c r="M88" s="40"/>
      <c r="N88" s="40"/>
      <c r="O88" s="97">
        <f t="shared" si="7"/>
        <v>15</v>
      </c>
      <c r="P88" s="10"/>
      <c r="Q88" s="60" t="s">
        <v>576</v>
      </c>
      <c r="R88" s="61" t="s">
        <v>576</v>
      </c>
      <c r="S88" s="62" t="s">
        <v>576</v>
      </c>
    </row>
    <row r="89" spans="1:19" ht="15" customHeight="1" x14ac:dyDescent="0.2">
      <c r="A89" s="94" t="s">
        <v>596</v>
      </c>
      <c r="B89" s="95" t="s">
        <v>600</v>
      </c>
      <c r="C89" s="96">
        <v>1</v>
      </c>
      <c r="D89" s="70">
        <v>0</v>
      </c>
      <c r="E89" s="70">
        <v>3</v>
      </c>
      <c r="F89" s="70">
        <v>0</v>
      </c>
      <c r="G89" s="70">
        <v>1</v>
      </c>
      <c r="H89" s="70">
        <v>0</v>
      </c>
      <c r="I89" s="70">
        <v>0</v>
      </c>
      <c r="J89" s="40">
        <v>1</v>
      </c>
      <c r="K89" s="40">
        <v>1</v>
      </c>
      <c r="L89" s="40">
        <v>0</v>
      </c>
      <c r="M89" s="40"/>
      <c r="N89" s="40"/>
      <c r="O89" s="97">
        <f t="shared" si="7"/>
        <v>7</v>
      </c>
      <c r="P89" s="10"/>
      <c r="Q89" s="60" t="s">
        <v>597</v>
      </c>
      <c r="R89" s="61" t="s">
        <v>598</v>
      </c>
      <c r="S89" s="62" t="s">
        <v>599</v>
      </c>
    </row>
    <row r="90" spans="1:19" ht="15" customHeight="1" x14ac:dyDescent="0.2">
      <c r="A90" s="94" t="s">
        <v>612</v>
      </c>
      <c r="B90" s="95" t="s">
        <v>614</v>
      </c>
      <c r="C90" s="96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40">
        <v>0</v>
      </c>
      <c r="K90" s="40">
        <v>0</v>
      </c>
      <c r="L90" s="40">
        <v>0</v>
      </c>
      <c r="M90" s="40"/>
      <c r="N90" s="40"/>
      <c r="O90" s="97">
        <f t="shared" si="7"/>
        <v>0</v>
      </c>
      <c r="P90" s="10"/>
      <c r="Q90" s="60" t="s">
        <v>740</v>
      </c>
      <c r="R90" s="61" t="s">
        <v>613</v>
      </c>
      <c r="S90" s="62" t="s">
        <v>613</v>
      </c>
    </row>
    <row r="91" spans="1:19" ht="15" customHeight="1" x14ac:dyDescent="0.2">
      <c r="A91" s="94" t="s">
        <v>193</v>
      </c>
      <c r="B91" s="95" t="s">
        <v>197</v>
      </c>
      <c r="C91" s="96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40">
        <v>0</v>
      </c>
      <c r="K91" s="40">
        <v>0</v>
      </c>
      <c r="L91" s="40">
        <v>0</v>
      </c>
      <c r="M91" s="40"/>
      <c r="N91" s="40"/>
      <c r="O91" s="97">
        <f t="shared" si="7"/>
        <v>0</v>
      </c>
      <c r="P91" s="10"/>
      <c r="Q91" s="60" t="s">
        <v>194</v>
      </c>
      <c r="R91" s="61" t="s">
        <v>195</v>
      </c>
      <c r="S91" s="62" t="s">
        <v>196</v>
      </c>
    </row>
    <row r="92" spans="1:19" ht="15" customHeight="1" x14ac:dyDescent="0.2">
      <c r="A92" s="118" t="s">
        <v>659</v>
      </c>
      <c r="B92" s="119" t="s">
        <v>662</v>
      </c>
      <c r="C92" s="96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40">
        <v>0</v>
      </c>
      <c r="K92" s="40">
        <v>0</v>
      </c>
      <c r="L92" s="40">
        <v>0</v>
      </c>
      <c r="M92" s="40"/>
      <c r="N92" s="40"/>
      <c r="O92" s="97">
        <f t="shared" si="7"/>
        <v>0</v>
      </c>
      <c r="P92" s="10"/>
      <c r="Q92" s="60" t="s">
        <v>660</v>
      </c>
      <c r="R92" s="61" t="s">
        <v>661</v>
      </c>
      <c r="S92" s="62" t="s">
        <v>660</v>
      </c>
    </row>
    <row r="93" spans="1:19" ht="15" customHeight="1" thickBot="1" x14ac:dyDescent="0.25">
      <c r="A93" s="122" t="s">
        <v>663</v>
      </c>
      <c r="B93" s="123" t="s">
        <v>664</v>
      </c>
      <c r="C93" s="100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2">
        <v>0</v>
      </c>
      <c r="K93" s="102">
        <v>0</v>
      </c>
      <c r="L93" s="102">
        <v>0</v>
      </c>
      <c r="M93" s="102"/>
      <c r="N93" s="102"/>
      <c r="O93" s="103">
        <f t="shared" si="7"/>
        <v>0</v>
      </c>
      <c r="P93" s="10"/>
      <c r="Q93" s="60" t="s">
        <v>663</v>
      </c>
      <c r="R93" s="61" t="s">
        <v>663</v>
      </c>
      <c r="S93" s="62" t="s">
        <v>663</v>
      </c>
    </row>
    <row r="94" spans="1:19" ht="15" customHeight="1" thickBot="1" x14ac:dyDescent="0.25">
      <c r="A94" s="84" t="s">
        <v>685</v>
      </c>
      <c r="B94" s="85" t="s">
        <v>675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10"/>
      <c r="Q94" s="156"/>
      <c r="R94" s="157"/>
      <c r="S94" s="158"/>
    </row>
    <row r="95" spans="1:19" ht="15" customHeight="1" x14ac:dyDescent="0.2">
      <c r="A95" s="110" t="s">
        <v>27</v>
      </c>
      <c r="B95" s="111" t="s">
        <v>31</v>
      </c>
      <c r="C95" s="90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2">
        <v>0</v>
      </c>
      <c r="K95" s="92">
        <v>0</v>
      </c>
      <c r="L95" s="92">
        <v>0</v>
      </c>
      <c r="M95" s="92"/>
      <c r="N95" s="92"/>
      <c r="O95" s="93">
        <f t="shared" si="7"/>
        <v>0</v>
      </c>
      <c r="P95" s="10"/>
      <c r="Q95" s="60" t="s">
        <v>28</v>
      </c>
      <c r="R95" s="61" t="s">
        <v>29</v>
      </c>
      <c r="S95" s="62" t="s">
        <v>30</v>
      </c>
    </row>
    <row r="96" spans="1:19" ht="15" customHeight="1" x14ac:dyDescent="0.2">
      <c r="A96" s="118" t="s">
        <v>17</v>
      </c>
      <c r="B96" s="119" t="s">
        <v>21</v>
      </c>
      <c r="C96" s="96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40">
        <v>0</v>
      </c>
      <c r="K96" s="40">
        <v>0</v>
      </c>
      <c r="L96" s="40">
        <v>0</v>
      </c>
      <c r="M96" s="40"/>
      <c r="N96" s="40"/>
      <c r="O96" s="97">
        <f t="shared" si="7"/>
        <v>0</v>
      </c>
      <c r="P96" s="10"/>
      <c r="Q96" s="60" t="s">
        <v>18</v>
      </c>
      <c r="R96" s="61" t="s">
        <v>19</v>
      </c>
      <c r="S96" s="62" t="s">
        <v>20</v>
      </c>
    </row>
    <row r="97" spans="1:19" ht="15" customHeight="1" x14ac:dyDescent="0.2">
      <c r="A97" s="94" t="s">
        <v>70</v>
      </c>
      <c r="B97" s="95" t="s">
        <v>71</v>
      </c>
      <c r="C97" s="96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40">
        <v>0</v>
      </c>
      <c r="K97" s="40">
        <v>0</v>
      </c>
      <c r="L97" s="40">
        <v>0</v>
      </c>
      <c r="M97" s="40"/>
      <c r="N97" s="40"/>
      <c r="O97" s="97">
        <f t="shared" si="7"/>
        <v>0</v>
      </c>
      <c r="P97" s="10"/>
      <c r="Q97" s="60" t="s">
        <v>70</v>
      </c>
      <c r="R97" s="61" t="s">
        <v>70</v>
      </c>
      <c r="S97" s="62" t="s">
        <v>70</v>
      </c>
    </row>
    <row r="98" spans="1:19" ht="15" customHeight="1" x14ac:dyDescent="0.2">
      <c r="A98" s="94" t="s">
        <v>775</v>
      </c>
      <c r="B98" s="95" t="s">
        <v>94</v>
      </c>
      <c r="C98" s="96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40">
        <v>0</v>
      </c>
      <c r="K98" s="40">
        <v>0</v>
      </c>
      <c r="L98" s="40">
        <v>0</v>
      </c>
      <c r="M98" s="40"/>
      <c r="N98" s="40"/>
      <c r="O98" s="97">
        <f t="shared" si="7"/>
        <v>0</v>
      </c>
      <c r="P98" s="10"/>
      <c r="Q98" s="60" t="s">
        <v>93</v>
      </c>
      <c r="R98" s="61" t="s">
        <v>93</v>
      </c>
      <c r="S98" s="62" t="s">
        <v>93</v>
      </c>
    </row>
    <row r="99" spans="1:19" ht="15" customHeight="1" x14ac:dyDescent="0.2">
      <c r="A99" s="118" t="s">
        <v>82</v>
      </c>
      <c r="B99" s="119" t="s">
        <v>83</v>
      </c>
      <c r="C99" s="96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40">
        <v>0</v>
      </c>
      <c r="K99" s="40">
        <v>0</v>
      </c>
      <c r="L99" s="40">
        <v>0</v>
      </c>
      <c r="M99" s="40"/>
      <c r="N99" s="40"/>
      <c r="O99" s="97">
        <f t="shared" si="7"/>
        <v>0</v>
      </c>
      <c r="P99" s="10"/>
      <c r="Q99" s="60" t="s">
        <v>82</v>
      </c>
      <c r="R99" s="61" t="s">
        <v>82</v>
      </c>
      <c r="S99" s="62" t="s">
        <v>82</v>
      </c>
    </row>
    <row r="100" spans="1:19" ht="15" customHeight="1" x14ac:dyDescent="0.2">
      <c r="A100" s="118" t="s">
        <v>84</v>
      </c>
      <c r="B100" s="119" t="s">
        <v>87</v>
      </c>
      <c r="C100" s="96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40">
        <v>0</v>
      </c>
      <c r="K100" s="40">
        <v>0</v>
      </c>
      <c r="L100" s="40">
        <v>0</v>
      </c>
      <c r="M100" s="40"/>
      <c r="N100" s="40"/>
      <c r="O100" s="97">
        <f t="shared" si="7"/>
        <v>0</v>
      </c>
      <c r="P100" s="10"/>
      <c r="Q100" s="60" t="s">
        <v>741</v>
      </c>
      <c r="R100" s="61" t="s">
        <v>85</v>
      </c>
      <c r="S100" s="62" t="s">
        <v>86</v>
      </c>
    </row>
    <row r="101" spans="1:19" ht="15" customHeight="1" x14ac:dyDescent="0.2">
      <c r="A101" s="118" t="s">
        <v>88</v>
      </c>
      <c r="B101" s="119" t="s">
        <v>92</v>
      </c>
      <c r="C101" s="96">
        <v>1</v>
      </c>
      <c r="D101" s="70">
        <v>0</v>
      </c>
      <c r="E101" s="70">
        <v>7</v>
      </c>
      <c r="F101" s="70">
        <v>0</v>
      </c>
      <c r="G101" s="70">
        <v>1</v>
      </c>
      <c r="H101" s="70">
        <v>2</v>
      </c>
      <c r="I101" s="70">
        <v>0</v>
      </c>
      <c r="J101" s="40">
        <v>5</v>
      </c>
      <c r="K101" s="40">
        <v>0</v>
      </c>
      <c r="L101" s="40">
        <v>1</v>
      </c>
      <c r="M101" s="40"/>
      <c r="N101" s="40"/>
      <c r="O101" s="97">
        <f t="shared" si="7"/>
        <v>17</v>
      </c>
      <c r="P101" s="10"/>
      <c r="Q101" s="60" t="s">
        <v>89</v>
      </c>
      <c r="R101" s="61" t="s">
        <v>90</v>
      </c>
      <c r="S101" s="62" t="s">
        <v>91</v>
      </c>
    </row>
    <row r="102" spans="1:19" ht="15" customHeight="1" x14ac:dyDescent="0.2">
      <c r="A102" s="118" t="s">
        <v>105</v>
      </c>
      <c r="B102" s="119" t="s">
        <v>107</v>
      </c>
      <c r="C102" s="96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40">
        <v>0</v>
      </c>
      <c r="K102" s="40">
        <v>0</v>
      </c>
      <c r="L102" s="40">
        <v>1</v>
      </c>
      <c r="M102" s="40"/>
      <c r="N102" s="40"/>
      <c r="O102" s="97">
        <f t="shared" si="7"/>
        <v>1</v>
      </c>
      <c r="P102" s="10"/>
      <c r="Q102" s="60" t="s">
        <v>105</v>
      </c>
      <c r="R102" s="61" t="s">
        <v>106</v>
      </c>
      <c r="S102" s="62" t="s">
        <v>105</v>
      </c>
    </row>
    <row r="103" spans="1:19" ht="15" customHeight="1" x14ac:dyDescent="0.2">
      <c r="A103" s="94" t="s">
        <v>113</v>
      </c>
      <c r="B103" s="95" t="s">
        <v>115</v>
      </c>
      <c r="C103" s="96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40">
        <v>0</v>
      </c>
      <c r="K103" s="40">
        <v>0</v>
      </c>
      <c r="L103" s="40">
        <v>0</v>
      </c>
      <c r="M103" s="40"/>
      <c r="N103" s="40"/>
      <c r="O103" s="97">
        <f t="shared" si="7"/>
        <v>0</v>
      </c>
      <c r="P103" s="10"/>
      <c r="Q103" s="60" t="s">
        <v>113</v>
      </c>
      <c r="R103" s="61" t="s">
        <v>114</v>
      </c>
      <c r="S103" s="62" t="s">
        <v>114</v>
      </c>
    </row>
    <row r="104" spans="1:19" ht="15" customHeight="1" x14ac:dyDescent="0.2">
      <c r="A104" s="94" t="s">
        <v>134</v>
      </c>
      <c r="B104" s="95" t="s">
        <v>137</v>
      </c>
      <c r="C104" s="96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1</v>
      </c>
      <c r="I104" s="70">
        <v>0</v>
      </c>
      <c r="J104" s="40">
        <v>0</v>
      </c>
      <c r="K104" s="40">
        <v>2</v>
      </c>
      <c r="L104" s="40">
        <v>0</v>
      </c>
      <c r="M104" s="40"/>
      <c r="N104" s="40"/>
      <c r="O104" s="97">
        <f t="shared" si="7"/>
        <v>3</v>
      </c>
      <c r="P104" s="10"/>
      <c r="Q104" s="60" t="s">
        <v>135</v>
      </c>
      <c r="R104" s="61" t="s">
        <v>136</v>
      </c>
      <c r="S104" s="62" t="s">
        <v>135</v>
      </c>
    </row>
    <row r="105" spans="1:19" ht="15" customHeight="1" x14ac:dyDescent="0.2">
      <c r="A105" s="94" t="s">
        <v>147</v>
      </c>
      <c r="B105" s="95" t="s">
        <v>148</v>
      </c>
      <c r="C105" s="96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40">
        <v>0</v>
      </c>
      <c r="K105" s="40">
        <v>0</v>
      </c>
      <c r="L105" s="40">
        <v>0</v>
      </c>
      <c r="M105" s="40"/>
      <c r="N105" s="40"/>
      <c r="O105" s="97">
        <f t="shared" si="7"/>
        <v>0</v>
      </c>
      <c r="P105" s="10"/>
      <c r="Q105" s="60" t="s">
        <v>147</v>
      </c>
      <c r="R105" s="61" t="s">
        <v>147</v>
      </c>
      <c r="S105" s="62" t="s">
        <v>147</v>
      </c>
    </row>
    <row r="106" spans="1:19" ht="15" customHeight="1" x14ac:dyDescent="0.2">
      <c r="A106" s="94" t="s">
        <v>149</v>
      </c>
      <c r="B106" s="95" t="s">
        <v>151</v>
      </c>
      <c r="C106" s="96">
        <v>0</v>
      </c>
      <c r="D106" s="70">
        <v>0</v>
      </c>
      <c r="E106" s="70">
        <v>0</v>
      </c>
      <c r="F106" s="70">
        <v>0</v>
      </c>
      <c r="G106" s="70">
        <v>2</v>
      </c>
      <c r="H106" s="70">
        <v>0</v>
      </c>
      <c r="I106" s="70">
        <v>0</v>
      </c>
      <c r="J106" s="40">
        <v>1</v>
      </c>
      <c r="K106" s="40">
        <v>0</v>
      </c>
      <c r="L106" s="40">
        <v>0</v>
      </c>
      <c r="M106" s="40"/>
      <c r="N106" s="40"/>
      <c r="O106" s="97">
        <f t="shared" si="7"/>
        <v>3</v>
      </c>
      <c r="P106" s="10"/>
      <c r="Q106" s="60" t="s">
        <v>149</v>
      </c>
      <c r="R106" s="61" t="s">
        <v>150</v>
      </c>
      <c r="S106" s="62" t="s">
        <v>149</v>
      </c>
    </row>
    <row r="107" spans="1:19" ht="15" customHeight="1" x14ac:dyDescent="0.2">
      <c r="A107" s="118" t="s">
        <v>166</v>
      </c>
      <c r="B107" s="119" t="s">
        <v>168</v>
      </c>
      <c r="C107" s="96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40">
        <v>0</v>
      </c>
      <c r="K107" s="40">
        <v>0</v>
      </c>
      <c r="L107" s="40">
        <v>0</v>
      </c>
      <c r="M107" s="40"/>
      <c r="N107" s="40"/>
      <c r="O107" s="97">
        <f t="shared" si="7"/>
        <v>0</v>
      </c>
      <c r="P107" s="10"/>
      <c r="Q107" s="60" t="s">
        <v>167</v>
      </c>
      <c r="R107" s="61" t="s">
        <v>167</v>
      </c>
      <c r="S107" s="62" t="s">
        <v>167</v>
      </c>
    </row>
    <row r="108" spans="1:19" ht="15" customHeight="1" x14ac:dyDescent="0.2">
      <c r="A108" s="94" t="s">
        <v>776</v>
      </c>
      <c r="B108" s="95" t="s">
        <v>177</v>
      </c>
      <c r="C108" s="96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40">
        <v>0</v>
      </c>
      <c r="K108" s="40">
        <v>0</v>
      </c>
      <c r="L108" s="40">
        <v>0</v>
      </c>
      <c r="M108" s="40"/>
      <c r="N108" s="40"/>
      <c r="O108" s="97">
        <f t="shared" si="7"/>
        <v>0</v>
      </c>
      <c r="P108" s="10"/>
      <c r="Q108" s="60" t="s">
        <v>174</v>
      </c>
      <c r="R108" s="61" t="s">
        <v>175</v>
      </c>
      <c r="S108" s="62" t="s">
        <v>176</v>
      </c>
    </row>
    <row r="109" spans="1:19" ht="15" customHeight="1" x14ac:dyDescent="0.2">
      <c r="A109" s="118" t="s">
        <v>183</v>
      </c>
      <c r="B109" s="119" t="s">
        <v>185</v>
      </c>
      <c r="C109" s="96">
        <v>1</v>
      </c>
      <c r="D109" s="70">
        <v>0</v>
      </c>
      <c r="E109" s="70">
        <v>1</v>
      </c>
      <c r="F109" s="70">
        <v>1</v>
      </c>
      <c r="G109" s="70">
        <v>0</v>
      </c>
      <c r="H109" s="70">
        <v>0</v>
      </c>
      <c r="I109" s="70">
        <v>0</v>
      </c>
      <c r="J109" s="40">
        <v>1</v>
      </c>
      <c r="K109" s="40">
        <v>0</v>
      </c>
      <c r="L109" s="40">
        <v>0</v>
      </c>
      <c r="M109" s="40"/>
      <c r="N109" s="40"/>
      <c r="O109" s="97">
        <f t="shared" si="7"/>
        <v>4</v>
      </c>
      <c r="P109" s="10"/>
      <c r="Q109" s="60" t="s">
        <v>184</v>
      </c>
      <c r="R109" s="61" t="s">
        <v>184</v>
      </c>
      <c r="S109" s="62" t="s">
        <v>184</v>
      </c>
    </row>
    <row r="110" spans="1:19" ht="15" customHeight="1" x14ac:dyDescent="0.2">
      <c r="A110" s="118" t="s">
        <v>528</v>
      </c>
      <c r="B110" s="119" t="s">
        <v>529</v>
      </c>
      <c r="C110" s="96">
        <v>3</v>
      </c>
      <c r="D110" s="70">
        <v>4</v>
      </c>
      <c r="E110" s="70">
        <v>8</v>
      </c>
      <c r="F110" s="70">
        <v>0</v>
      </c>
      <c r="G110" s="70">
        <v>6</v>
      </c>
      <c r="H110" s="70">
        <v>0</v>
      </c>
      <c r="I110" s="70">
        <v>0</v>
      </c>
      <c r="J110" s="40">
        <v>1</v>
      </c>
      <c r="K110" s="40">
        <v>0</v>
      </c>
      <c r="L110" s="40">
        <v>1</v>
      </c>
      <c r="M110" s="40"/>
      <c r="N110" s="40"/>
      <c r="O110" s="97">
        <f t="shared" si="7"/>
        <v>23</v>
      </c>
      <c r="P110" s="10"/>
      <c r="Q110" s="60" t="s">
        <v>528</v>
      </c>
      <c r="R110" s="61" t="s">
        <v>528</v>
      </c>
      <c r="S110" s="62" t="s">
        <v>528</v>
      </c>
    </row>
    <row r="111" spans="1:19" ht="15" customHeight="1" x14ac:dyDescent="0.2">
      <c r="A111" s="118" t="s">
        <v>255</v>
      </c>
      <c r="B111" s="119" t="s">
        <v>257</v>
      </c>
      <c r="C111" s="96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40">
        <v>0</v>
      </c>
      <c r="K111" s="40">
        <v>0</v>
      </c>
      <c r="L111" s="40">
        <v>0</v>
      </c>
      <c r="M111" s="40"/>
      <c r="N111" s="40"/>
      <c r="O111" s="97">
        <f t="shared" si="7"/>
        <v>0</v>
      </c>
      <c r="P111" s="10"/>
      <c r="Q111" s="60" t="s">
        <v>256</v>
      </c>
      <c r="R111" s="61" t="s">
        <v>256</v>
      </c>
      <c r="S111" s="62" t="s">
        <v>256</v>
      </c>
    </row>
    <row r="112" spans="1:19" ht="15" customHeight="1" x14ac:dyDescent="0.2">
      <c r="A112" s="118" t="s">
        <v>258</v>
      </c>
      <c r="B112" s="119" t="s">
        <v>259</v>
      </c>
      <c r="C112" s="96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40">
        <v>0</v>
      </c>
      <c r="K112" s="40">
        <v>0</v>
      </c>
      <c r="L112" s="40">
        <v>0</v>
      </c>
      <c r="M112" s="40"/>
      <c r="N112" s="40"/>
      <c r="O112" s="97">
        <f t="shared" si="7"/>
        <v>0</v>
      </c>
      <c r="P112" s="10"/>
      <c r="Q112" s="60" t="s">
        <v>258</v>
      </c>
      <c r="R112" s="61" t="s">
        <v>258</v>
      </c>
      <c r="S112" s="62" t="s">
        <v>258</v>
      </c>
    </row>
    <row r="113" spans="1:19" ht="15" customHeight="1" x14ac:dyDescent="0.2">
      <c r="A113" s="94" t="s">
        <v>260</v>
      </c>
      <c r="B113" s="95" t="s">
        <v>261</v>
      </c>
      <c r="C113" s="96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40">
        <v>0</v>
      </c>
      <c r="K113" s="40">
        <v>0</v>
      </c>
      <c r="L113" s="40">
        <v>0</v>
      </c>
      <c r="M113" s="40"/>
      <c r="N113" s="40"/>
      <c r="O113" s="97">
        <f t="shared" si="7"/>
        <v>0</v>
      </c>
      <c r="P113" s="10"/>
      <c r="Q113" s="60" t="s">
        <v>260</v>
      </c>
      <c r="R113" s="61" t="s">
        <v>260</v>
      </c>
      <c r="S113" s="62" t="s">
        <v>260</v>
      </c>
    </row>
    <row r="114" spans="1:19" ht="15" customHeight="1" x14ac:dyDescent="0.2">
      <c r="A114" s="94" t="s">
        <v>697</v>
      </c>
      <c r="B114" s="95" t="s">
        <v>270</v>
      </c>
      <c r="C114" s="96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1</v>
      </c>
      <c r="I114" s="70">
        <v>0</v>
      </c>
      <c r="J114" s="40">
        <v>0</v>
      </c>
      <c r="K114" s="40">
        <v>0</v>
      </c>
      <c r="L114" s="40">
        <v>0</v>
      </c>
      <c r="M114" s="40"/>
      <c r="N114" s="40"/>
      <c r="O114" s="97">
        <f t="shared" si="7"/>
        <v>1</v>
      </c>
      <c r="P114" s="10"/>
      <c r="Q114" s="60" t="s">
        <v>697</v>
      </c>
      <c r="R114" s="61" t="s">
        <v>269</v>
      </c>
      <c r="S114" s="62" t="s">
        <v>269</v>
      </c>
    </row>
    <row r="115" spans="1:19" ht="15" customHeight="1" x14ac:dyDescent="0.2">
      <c r="A115" s="94" t="s">
        <v>262</v>
      </c>
      <c r="B115" s="95" t="s">
        <v>263</v>
      </c>
      <c r="C115" s="96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40">
        <v>0</v>
      </c>
      <c r="K115" s="40">
        <v>0</v>
      </c>
      <c r="L115" s="40">
        <v>0</v>
      </c>
      <c r="M115" s="40"/>
      <c r="N115" s="40"/>
      <c r="O115" s="97">
        <f t="shared" si="7"/>
        <v>0</v>
      </c>
      <c r="P115" s="10"/>
      <c r="Q115" s="60" t="s">
        <v>262</v>
      </c>
      <c r="R115" s="61" t="s">
        <v>262</v>
      </c>
      <c r="S115" s="62" t="s">
        <v>262</v>
      </c>
    </row>
    <row r="116" spans="1:19" ht="15" customHeight="1" x14ac:dyDescent="0.2">
      <c r="A116" s="118" t="s">
        <v>307</v>
      </c>
      <c r="B116" s="119" t="s">
        <v>310</v>
      </c>
      <c r="C116" s="96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40">
        <v>0</v>
      </c>
      <c r="K116" s="40">
        <v>0</v>
      </c>
      <c r="L116" s="40">
        <v>0</v>
      </c>
      <c r="M116" s="40"/>
      <c r="N116" s="40"/>
      <c r="O116" s="97">
        <f t="shared" si="7"/>
        <v>0</v>
      </c>
      <c r="P116" s="10"/>
      <c r="Q116" s="60" t="s">
        <v>308</v>
      </c>
      <c r="R116" s="61" t="s">
        <v>309</v>
      </c>
      <c r="S116" s="62" t="s">
        <v>308</v>
      </c>
    </row>
    <row r="117" spans="1:19" ht="15" customHeight="1" x14ac:dyDescent="0.2">
      <c r="A117" s="94" t="s">
        <v>392</v>
      </c>
      <c r="B117" s="95" t="s">
        <v>395</v>
      </c>
      <c r="C117" s="96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40">
        <v>0</v>
      </c>
      <c r="K117" s="40">
        <v>0</v>
      </c>
      <c r="L117" s="40">
        <v>0</v>
      </c>
      <c r="M117" s="40"/>
      <c r="N117" s="40"/>
      <c r="O117" s="97">
        <f t="shared" si="7"/>
        <v>0</v>
      </c>
      <c r="P117" s="10"/>
      <c r="Q117" s="60" t="s">
        <v>393</v>
      </c>
      <c r="R117" s="61" t="s">
        <v>394</v>
      </c>
      <c r="S117" s="62" t="s">
        <v>393</v>
      </c>
    </row>
    <row r="118" spans="1:19" ht="15" customHeight="1" x14ac:dyDescent="0.2">
      <c r="A118" s="94" t="s">
        <v>442</v>
      </c>
      <c r="B118" s="95" t="s">
        <v>443</v>
      </c>
      <c r="C118" s="96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40">
        <v>0</v>
      </c>
      <c r="K118" s="40">
        <v>0</v>
      </c>
      <c r="L118" s="40">
        <v>0</v>
      </c>
      <c r="M118" s="40"/>
      <c r="N118" s="40"/>
      <c r="O118" s="97">
        <f t="shared" si="7"/>
        <v>0</v>
      </c>
      <c r="P118" s="10"/>
      <c r="Q118" s="60" t="s">
        <v>442</v>
      </c>
      <c r="R118" s="61" t="s">
        <v>442</v>
      </c>
      <c r="S118" s="62" t="s">
        <v>442</v>
      </c>
    </row>
    <row r="119" spans="1:19" ht="15" customHeight="1" x14ac:dyDescent="0.2">
      <c r="A119" s="94" t="s">
        <v>466</v>
      </c>
      <c r="B119" s="95" t="s">
        <v>467</v>
      </c>
      <c r="C119" s="96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40">
        <v>0</v>
      </c>
      <c r="K119" s="40">
        <v>0</v>
      </c>
      <c r="L119" s="40">
        <v>0</v>
      </c>
      <c r="M119" s="40"/>
      <c r="N119" s="40"/>
      <c r="O119" s="97">
        <f t="shared" si="7"/>
        <v>0</v>
      </c>
      <c r="P119" s="10"/>
      <c r="Q119" s="60" t="s">
        <v>466</v>
      </c>
      <c r="R119" s="61" t="s">
        <v>466</v>
      </c>
      <c r="S119" s="62" t="s">
        <v>466</v>
      </c>
    </row>
    <row r="120" spans="1:19" ht="15" customHeight="1" x14ac:dyDescent="0.2">
      <c r="A120" s="118" t="s">
        <v>489</v>
      </c>
      <c r="B120" s="119" t="s">
        <v>490</v>
      </c>
      <c r="C120" s="96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40">
        <v>0</v>
      </c>
      <c r="K120" s="40">
        <v>0</v>
      </c>
      <c r="L120" s="40">
        <v>0</v>
      </c>
      <c r="M120" s="40"/>
      <c r="N120" s="40"/>
      <c r="O120" s="97">
        <f t="shared" si="7"/>
        <v>0</v>
      </c>
      <c r="P120" s="10"/>
      <c r="Q120" s="60" t="s">
        <v>489</v>
      </c>
      <c r="R120" s="61" t="s">
        <v>489</v>
      </c>
      <c r="S120" s="62" t="s">
        <v>489</v>
      </c>
    </row>
    <row r="121" spans="1:19" ht="15" customHeight="1" x14ac:dyDescent="0.2">
      <c r="A121" s="118" t="s">
        <v>468</v>
      </c>
      <c r="B121" s="119" t="s">
        <v>470</v>
      </c>
      <c r="C121" s="96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40">
        <v>0</v>
      </c>
      <c r="K121" s="40">
        <v>0</v>
      </c>
      <c r="L121" s="40">
        <v>7</v>
      </c>
      <c r="M121" s="40"/>
      <c r="N121" s="40"/>
      <c r="O121" s="97">
        <f t="shared" si="7"/>
        <v>7</v>
      </c>
      <c r="P121" s="10"/>
      <c r="Q121" s="60" t="s">
        <v>469</v>
      </c>
      <c r="R121" s="61" t="s">
        <v>469</v>
      </c>
      <c r="S121" s="62" t="s">
        <v>469</v>
      </c>
    </row>
    <row r="122" spans="1:19" ht="15" customHeight="1" x14ac:dyDescent="0.2">
      <c r="A122" s="118" t="s">
        <v>777</v>
      </c>
      <c r="B122" s="119" t="s">
        <v>339</v>
      </c>
      <c r="C122" s="96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40">
        <v>0</v>
      </c>
      <c r="K122" s="40">
        <v>0</v>
      </c>
      <c r="L122" s="40">
        <v>0</v>
      </c>
      <c r="M122" s="40"/>
      <c r="N122" s="40"/>
      <c r="O122" s="97">
        <f t="shared" si="7"/>
        <v>0</v>
      </c>
      <c r="P122" s="10"/>
      <c r="Q122" s="60" t="s">
        <v>336</v>
      </c>
      <c r="R122" s="61" t="s">
        <v>337</v>
      </c>
      <c r="S122" s="62" t="s">
        <v>338</v>
      </c>
    </row>
    <row r="123" spans="1:19" ht="15" customHeight="1" x14ac:dyDescent="0.2">
      <c r="A123" s="118" t="s">
        <v>778</v>
      </c>
      <c r="B123" s="119" t="s">
        <v>359</v>
      </c>
      <c r="C123" s="96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40">
        <v>0</v>
      </c>
      <c r="K123" s="40">
        <v>0</v>
      </c>
      <c r="L123" s="40">
        <v>0</v>
      </c>
      <c r="M123" s="40"/>
      <c r="N123" s="40"/>
      <c r="O123" s="97">
        <f t="shared" si="7"/>
        <v>0</v>
      </c>
      <c r="P123" s="10"/>
      <c r="Q123" s="60" t="s">
        <v>357</v>
      </c>
      <c r="R123" s="61" t="s">
        <v>358</v>
      </c>
      <c r="S123" s="62" t="s">
        <v>357</v>
      </c>
    </row>
    <row r="124" spans="1:19" ht="15" customHeight="1" x14ac:dyDescent="0.2">
      <c r="A124" s="118" t="s">
        <v>779</v>
      </c>
      <c r="B124" s="119" t="s">
        <v>631</v>
      </c>
      <c r="C124" s="96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40">
        <v>0</v>
      </c>
      <c r="K124" s="40">
        <v>0</v>
      </c>
      <c r="L124" s="40">
        <v>0</v>
      </c>
      <c r="M124" s="40"/>
      <c r="N124" s="40"/>
      <c r="O124" s="97">
        <f t="shared" si="7"/>
        <v>0</v>
      </c>
      <c r="P124" s="10"/>
      <c r="Q124" s="60" t="s">
        <v>628</v>
      </c>
      <c r="R124" s="61" t="s">
        <v>629</v>
      </c>
      <c r="S124" s="62" t="s">
        <v>630</v>
      </c>
    </row>
    <row r="125" spans="1:19" ht="15" customHeight="1" x14ac:dyDescent="0.2">
      <c r="A125" s="118" t="s">
        <v>549</v>
      </c>
      <c r="B125" s="119" t="s">
        <v>550</v>
      </c>
      <c r="C125" s="96">
        <v>1</v>
      </c>
      <c r="D125" s="70">
        <v>1</v>
      </c>
      <c r="E125" s="70">
        <v>0</v>
      </c>
      <c r="F125" s="70">
        <v>0</v>
      </c>
      <c r="G125" s="70">
        <v>0</v>
      </c>
      <c r="H125" s="70">
        <v>4</v>
      </c>
      <c r="I125" s="70">
        <v>4</v>
      </c>
      <c r="J125" s="40">
        <v>0</v>
      </c>
      <c r="K125" s="40">
        <v>0</v>
      </c>
      <c r="L125" s="40">
        <v>0</v>
      </c>
      <c r="M125" s="40"/>
      <c r="N125" s="40"/>
      <c r="O125" s="97">
        <f t="shared" si="7"/>
        <v>10</v>
      </c>
      <c r="P125" s="10"/>
      <c r="Q125" s="60" t="s">
        <v>549</v>
      </c>
      <c r="R125" s="61" t="s">
        <v>549</v>
      </c>
      <c r="S125" s="62" t="s">
        <v>549</v>
      </c>
    </row>
    <row r="126" spans="1:19" ht="15" customHeight="1" x14ac:dyDescent="0.2">
      <c r="A126" s="94" t="s">
        <v>780</v>
      </c>
      <c r="B126" s="95" t="s">
        <v>595</v>
      </c>
      <c r="C126" s="96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40">
        <v>0</v>
      </c>
      <c r="K126" s="40">
        <v>0</v>
      </c>
      <c r="L126" s="40">
        <v>0</v>
      </c>
      <c r="M126" s="40"/>
      <c r="N126" s="40"/>
      <c r="O126" s="97">
        <f t="shared" si="7"/>
        <v>0</v>
      </c>
      <c r="P126" s="10"/>
      <c r="Q126" s="60" t="s">
        <v>592</v>
      </c>
      <c r="R126" s="61" t="s">
        <v>593</v>
      </c>
      <c r="S126" s="62" t="s">
        <v>594</v>
      </c>
    </row>
    <row r="127" spans="1:19" ht="15" customHeight="1" x14ac:dyDescent="0.2">
      <c r="A127" s="118" t="s">
        <v>781</v>
      </c>
      <c r="B127" s="119" t="s">
        <v>620</v>
      </c>
      <c r="C127" s="96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40">
        <v>0</v>
      </c>
      <c r="K127" s="40">
        <v>0</v>
      </c>
      <c r="L127" s="40">
        <v>0</v>
      </c>
      <c r="M127" s="40"/>
      <c r="N127" s="40"/>
      <c r="O127" s="97">
        <f t="shared" si="7"/>
        <v>0</v>
      </c>
      <c r="P127" s="10"/>
      <c r="Q127" s="60" t="s">
        <v>742</v>
      </c>
      <c r="R127" s="61" t="s">
        <v>619</v>
      </c>
      <c r="S127" s="62" t="s">
        <v>743</v>
      </c>
    </row>
    <row r="128" spans="1:19" ht="15" customHeight="1" x14ac:dyDescent="0.2">
      <c r="A128" s="118" t="s">
        <v>617</v>
      </c>
      <c r="B128" s="119" t="s">
        <v>618</v>
      </c>
      <c r="C128" s="96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40">
        <v>0</v>
      </c>
      <c r="K128" s="40">
        <v>0</v>
      </c>
      <c r="L128" s="40">
        <v>0</v>
      </c>
      <c r="M128" s="40"/>
      <c r="N128" s="40"/>
      <c r="O128" s="97">
        <f t="shared" si="7"/>
        <v>0</v>
      </c>
      <c r="P128" s="10"/>
      <c r="Q128" s="60" t="s">
        <v>617</v>
      </c>
      <c r="R128" s="61" t="s">
        <v>617</v>
      </c>
      <c r="S128" s="62" t="s">
        <v>617</v>
      </c>
    </row>
    <row r="129" spans="1:19" ht="15" customHeight="1" thickBot="1" x14ac:dyDescent="0.25">
      <c r="A129" s="124" t="s">
        <v>632</v>
      </c>
      <c r="B129" s="125" t="s">
        <v>633</v>
      </c>
      <c r="C129" s="100">
        <v>0</v>
      </c>
      <c r="D129" s="101">
        <v>0</v>
      </c>
      <c r="E129" s="101">
        <v>0</v>
      </c>
      <c r="F129" s="101">
        <v>4</v>
      </c>
      <c r="G129" s="101">
        <v>0</v>
      </c>
      <c r="H129" s="101">
        <v>0</v>
      </c>
      <c r="I129" s="101">
        <v>0</v>
      </c>
      <c r="J129" s="102">
        <v>0</v>
      </c>
      <c r="K129" s="102">
        <v>0</v>
      </c>
      <c r="L129" s="102">
        <v>0</v>
      </c>
      <c r="M129" s="102"/>
      <c r="N129" s="102"/>
      <c r="O129" s="103">
        <f t="shared" si="7"/>
        <v>4</v>
      </c>
      <c r="P129" s="10"/>
      <c r="Q129" s="60" t="s">
        <v>632</v>
      </c>
      <c r="R129" s="61" t="s">
        <v>632</v>
      </c>
      <c r="S129" s="62" t="s">
        <v>632</v>
      </c>
    </row>
    <row r="130" spans="1:19" ht="15" customHeight="1" thickBot="1" x14ac:dyDescent="0.25">
      <c r="A130" s="84" t="s">
        <v>686</v>
      </c>
      <c r="B130" s="85" t="s">
        <v>676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7"/>
      <c r="P130" s="10"/>
      <c r="Q130" s="60"/>
      <c r="R130" s="61"/>
      <c r="S130" s="62"/>
    </row>
    <row r="131" spans="1:19" ht="15" customHeight="1" x14ac:dyDescent="0.2">
      <c r="A131" s="116" t="s">
        <v>1</v>
      </c>
      <c r="B131" s="117" t="s">
        <v>2</v>
      </c>
      <c r="C131" s="90">
        <v>0</v>
      </c>
      <c r="D131" s="91">
        <v>0</v>
      </c>
      <c r="E131" s="91">
        <v>0</v>
      </c>
      <c r="F131" s="91">
        <v>0</v>
      </c>
      <c r="G131" s="91">
        <v>2</v>
      </c>
      <c r="H131" s="91">
        <v>1</v>
      </c>
      <c r="I131" s="91">
        <v>2</v>
      </c>
      <c r="J131" s="92">
        <v>2</v>
      </c>
      <c r="K131" s="92">
        <v>0</v>
      </c>
      <c r="L131" s="92">
        <v>1</v>
      </c>
      <c r="M131" s="92"/>
      <c r="N131" s="92"/>
      <c r="O131" s="93">
        <f t="shared" si="7"/>
        <v>8</v>
      </c>
      <c r="P131" s="10"/>
      <c r="Q131" s="60" t="s">
        <v>1</v>
      </c>
      <c r="R131" s="61" t="s">
        <v>1</v>
      </c>
      <c r="S131" s="62" t="s">
        <v>1</v>
      </c>
    </row>
    <row r="132" spans="1:19" ht="15" customHeight="1" x14ac:dyDescent="0.2">
      <c r="A132" s="94" t="s">
        <v>22</v>
      </c>
      <c r="B132" s="95" t="s">
        <v>26</v>
      </c>
      <c r="C132" s="96">
        <v>4</v>
      </c>
      <c r="D132" s="70">
        <v>0</v>
      </c>
      <c r="E132" s="70">
        <v>4</v>
      </c>
      <c r="F132" s="70">
        <v>0</v>
      </c>
      <c r="G132" s="70">
        <v>1</v>
      </c>
      <c r="H132" s="70">
        <v>1</v>
      </c>
      <c r="I132" s="70">
        <v>0</v>
      </c>
      <c r="J132" s="40">
        <v>1</v>
      </c>
      <c r="K132" s="40">
        <v>4</v>
      </c>
      <c r="L132" s="40">
        <v>23</v>
      </c>
      <c r="M132" s="40"/>
      <c r="N132" s="40"/>
      <c r="O132" s="97">
        <f t="shared" si="7"/>
        <v>38</v>
      </c>
      <c r="P132" s="10"/>
      <c r="Q132" s="60" t="s">
        <v>23</v>
      </c>
      <c r="R132" s="61" t="s">
        <v>24</v>
      </c>
      <c r="S132" s="62" t="s">
        <v>25</v>
      </c>
    </row>
    <row r="133" spans="1:19" ht="15" customHeight="1" x14ac:dyDescent="0.2">
      <c r="A133" s="94" t="s">
        <v>42</v>
      </c>
      <c r="B133" s="95" t="s">
        <v>46</v>
      </c>
      <c r="C133" s="96">
        <v>0</v>
      </c>
      <c r="D133" s="70">
        <v>2</v>
      </c>
      <c r="E133" s="70">
        <v>0</v>
      </c>
      <c r="F133" s="70">
        <v>0</v>
      </c>
      <c r="G133" s="70">
        <v>0</v>
      </c>
      <c r="H133" s="70">
        <v>0</v>
      </c>
      <c r="I133" s="70">
        <v>1</v>
      </c>
      <c r="J133" s="40">
        <v>0</v>
      </c>
      <c r="K133" s="40">
        <v>0</v>
      </c>
      <c r="L133" s="40">
        <v>0</v>
      </c>
      <c r="M133" s="40"/>
      <c r="N133" s="40"/>
      <c r="O133" s="97">
        <f t="shared" si="7"/>
        <v>3</v>
      </c>
      <c r="P133" s="10"/>
      <c r="Q133" s="60" t="s">
        <v>43</v>
      </c>
      <c r="R133" s="61" t="s">
        <v>44</v>
      </c>
      <c r="S133" s="62" t="s">
        <v>45</v>
      </c>
    </row>
    <row r="134" spans="1:19" ht="15" customHeight="1" x14ac:dyDescent="0.2">
      <c r="A134" s="118" t="s">
        <v>67</v>
      </c>
      <c r="B134" s="119" t="s">
        <v>69</v>
      </c>
      <c r="C134" s="96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40">
        <v>0</v>
      </c>
      <c r="K134" s="40">
        <v>0</v>
      </c>
      <c r="L134" s="40">
        <v>0</v>
      </c>
      <c r="M134" s="40"/>
      <c r="N134" s="40"/>
      <c r="O134" s="97">
        <f t="shared" si="7"/>
        <v>0</v>
      </c>
      <c r="P134" s="10"/>
      <c r="Q134" s="60" t="s">
        <v>696</v>
      </c>
      <c r="R134" s="61" t="s">
        <v>68</v>
      </c>
      <c r="S134" s="62" t="s">
        <v>68</v>
      </c>
    </row>
    <row r="135" spans="1:19" ht="15" customHeight="1" x14ac:dyDescent="0.2">
      <c r="A135" s="118" t="s">
        <v>59</v>
      </c>
      <c r="B135" s="119" t="s">
        <v>61</v>
      </c>
      <c r="C135" s="96">
        <v>1</v>
      </c>
      <c r="D135" s="70">
        <v>2</v>
      </c>
      <c r="E135" s="70">
        <v>1</v>
      </c>
      <c r="F135" s="70">
        <v>1</v>
      </c>
      <c r="G135" s="70">
        <v>1</v>
      </c>
      <c r="H135" s="70">
        <v>0</v>
      </c>
      <c r="I135" s="70">
        <v>0</v>
      </c>
      <c r="J135" s="40">
        <v>0</v>
      </c>
      <c r="K135" s="40">
        <v>0</v>
      </c>
      <c r="L135" s="40">
        <v>0</v>
      </c>
      <c r="M135" s="40"/>
      <c r="N135" s="40"/>
      <c r="O135" s="97">
        <f t="shared" si="7"/>
        <v>6</v>
      </c>
      <c r="P135" s="10"/>
      <c r="Q135" s="60" t="s">
        <v>59</v>
      </c>
      <c r="R135" s="61" t="s">
        <v>60</v>
      </c>
      <c r="S135" s="62" t="s">
        <v>59</v>
      </c>
    </row>
    <row r="136" spans="1:19" ht="15" customHeight="1" x14ac:dyDescent="0.2">
      <c r="A136" s="118" t="s">
        <v>97</v>
      </c>
      <c r="B136" s="119" t="s">
        <v>99</v>
      </c>
      <c r="C136" s="96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40">
        <v>0</v>
      </c>
      <c r="K136" s="40">
        <v>0</v>
      </c>
      <c r="L136" s="40">
        <v>0</v>
      </c>
      <c r="M136" s="40"/>
      <c r="N136" s="40"/>
      <c r="O136" s="97">
        <f t="shared" si="7"/>
        <v>0</v>
      </c>
      <c r="P136" s="10"/>
      <c r="Q136" s="60" t="s">
        <v>98</v>
      </c>
      <c r="R136" s="61" t="s">
        <v>98</v>
      </c>
      <c r="S136" s="62" t="s">
        <v>98</v>
      </c>
    </row>
    <row r="137" spans="1:19" ht="15" customHeight="1" x14ac:dyDescent="0.2">
      <c r="A137" s="118" t="s">
        <v>782</v>
      </c>
      <c r="B137" s="119" t="s">
        <v>96</v>
      </c>
      <c r="C137" s="96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40">
        <v>0</v>
      </c>
      <c r="K137" s="40">
        <v>0</v>
      </c>
      <c r="L137" s="40">
        <v>0</v>
      </c>
      <c r="M137" s="40"/>
      <c r="N137" s="40"/>
      <c r="O137" s="97">
        <f t="shared" si="7"/>
        <v>0</v>
      </c>
      <c r="P137" s="10"/>
      <c r="Q137" s="60" t="s">
        <v>95</v>
      </c>
      <c r="R137" s="61" t="s">
        <v>95</v>
      </c>
      <c r="S137" s="62" t="s">
        <v>95</v>
      </c>
    </row>
    <row r="138" spans="1:19" ht="15" customHeight="1" x14ac:dyDescent="0.2">
      <c r="A138" s="118" t="s">
        <v>329</v>
      </c>
      <c r="B138" s="119" t="s">
        <v>333</v>
      </c>
      <c r="C138" s="96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40">
        <v>0</v>
      </c>
      <c r="K138" s="40">
        <v>0</v>
      </c>
      <c r="L138" s="40">
        <v>0</v>
      </c>
      <c r="M138" s="40"/>
      <c r="N138" s="40"/>
      <c r="O138" s="97">
        <f t="shared" si="7"/>
        <v>0</v>
      </c>
      <c r="P138" s="10"/>
      <c r="Q138" s="60" t="s">
        <v>330</v>
      </c>
      <c r="R138" s="61" t="s">
        <v>331</v>
      </c>
      <c r="S138" s="62" t="s">
        <v>332</v>
      </c>
    </row>
    <row r="139" spans="1:19" ht="15" customHeight="1" x14ac:dyDescent="0.2">
      <c r="A139" s="118" t="s">
        <v>783</v>
      </c>
      <c r="B139" s="119" t="s">
        <v>117</v>
      </c>
      <c r="C139" s="96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40">
        <v>1</v>
      </c>
      <c r="K139" s="40">
        <v>0</v>
      </c>
      <c r="L139" s="40">
        <v>0</v>
      </c>
      <c r="M139" s="40"/>
      <c r="N139" s="40"/>
      <c r="O139" s="97">
        <f t="shared" ref="O139:O198" si="8">SUM(C139:N139)</f>
        <v>1</v>
      </c>
      <c r="P139" s="10"/>
      <c r="Q139" s="60" t="s">
        <v>744</v>
      </c>
      <c r="R139" s="61" t="s">
        <v>116</v>
      </c>
      <c r="S139" s="62" t="s">
        <v>745</v>
      </c>
    </row>
    <row r="140" spans="1:19" ht="15" customHeight="1" x14ac:dyDescent="0.2">
      <c r="A140" s="118" t="s">
        <v>784</v>
      </c>
      <c r="B140" s="119" t="s">
        <v>589</v>
      </c>
      <c r="C140" s="96">
        <v>0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40">
        <v>0</v>
      </c>
      <c r="K140" s="40">
        <v>0</v>
      </c>
      <c r="L140" s="40">
        <v>0</v>
      </c>
      <c r="M140" s="40"/>
      <c r="N140" s="40"/>
      <c r="O140" s="97">
        <f t="shared" si="8"/>
        <v>0</v>
      </c>
      <c r="P140" s="10"/>
      <c r="Q140" s="60" t="s">
        <v>746</v>
      </c>
      <c r="R140" s="61" t="s">
        <v>587</v>
      </c>
      <c r="S140" s="62" t="s">
        <v>588</v>
      </c>
    </row>
    <row r="141" spans="1:19" ht="15" customHeight="1" x14ac:dyDescent="0.2">
      <c r="A141" s="94" t="s">
        <v>229</v>
      </c>
      <c r="B141" s="95" t="s">
        <v>233</v>
      </c>
      <c r="C141" s="96">
        <v>9</v>
      </c>
      <c r="D141" s="70">
        <v>1</v>
      </c>
      <c r="E141" s="70">
        <v>8</v>
      </c>
      <c r="F141" s="70">
        <v>1</v>
      </c>
      <c r="G141" s="70">
        <v>8</v>
      </c>
      <c r="H141" s="70">
        <v>2</v>
      </c>
      <c r="I141" s="70">
        <v>0</v>
      </c>
      <c r="J141" s="40">
        <v>5</v>
      </c>
      <c r="K141" s="40">
        <v>9</v>
      </c>
      <c r="L141" s="40">
        <v>1</v>
      </c>
      <c r="M141" s="40"/>
      <c r="N141" s="40"/>
      <c r="O141" s="97">
        <f t="shared" si="8"/>
        <v>44</v>
      </c>
      <c r="P141" s="10"/>
      <c r="Q141" s="60" t="s">
        <v>230</v>
      </c>
      <c r="R141" s="61" t="s">
        <v>231</v>
      </c>
      <c r="S141" s="62" t="s">
        <v>232</v>
      </c>
    </row>
    <row r="142" spans="1:19" ht="15" customHeight="1" x14ac:dyDescent="0.2">
      <c r="A142" s="94" t="s">
        <v>281</v>
      </c>
      <c r="B142" s="95" t="s">
        <v>284</v>
      </c>
      <c r="C142" s="96">
        <v>0</v>
      </c>
      <c r="D142" s="70">
        <v>5</v>
      </c>
      <c r="E142" s="70">
        <v>1</v>
      </c>
      <c r="F142" s="70">
        <v>1</v>
      </c>
      <c r="G142" s="70">
        <v>0</v>
      </c>
      <c r="H142" s="70">
        <v>0</v>
      </c>
      <c r="I142" s="70">
        <v>1</v>
      </c>
      <c r="J142" s="40">
        <v>1</v>
      </c>
      <c r="K142" s="40">
        <v>1</v>
      </c>
      <c r="L142" s="40">
        <v>1</v>
      </c>
      <c r="M142" s="40"/>
      <c r="N142" s="40"/>
      <c r="O142" s="97">
        <f t="shared" si="8"/>
        <v>11</v>
      </c>
      <c r="P142" s="10"/>
      <c r="Q142" s="60" t="s">
        <v>282</v>
      </c>
      <c r="R142" s="61" t="s">
        <v>283</v>
      </c>
      <c r="S142" s="62" t="s">
        <v>282</v>
      </c>
    </row>
    <row r="143" spans="1:19" ht="15" customHeight="1" x14ac:dyDescent="0.2">
      <c r="A143" s="118" t="s">
        <v>276</v>
      </c>
      <c r="B143" s="119" t="s">
        <v>280</v>
      </c>
      <c r="C143" s="96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40">
        <v>0</v>
      </c>
      <c r="K143" s="40">
        <v>0</v>
      </c>
      <c r="L143" s="40">
        <v>0</v>
      </c>
      <c r="M143" s="40"/>
      <c r="N143" s="40"/>
      <c r="O143" s="97">
        <f t="shared" si="8"/>
        <v>0</v>
      </c>
      <c r="P143" s="10"/>
      <c r="Q143" s="60" t="s">
        <v>277</v>
      </c>
      <c r="R143" s="61" t="s">
        <v>278</v>
      </c>
      <c r="S143" s="62" t="s">
        <v>279</v>
      </c>
    </row>
    <row r="144" spans="1:19" ht="15" customHeight="1" x14ac:dyDescent="0.2">
      <c r="A144" s="118" t="s">
        <v>290</v>
      </c>
      <c r="B144" s="119" t="s">
        <v>291</v>
      </c>
      <c r="C144" s="96">
        <v>2</v>
      </c>
      <c r="D144" s="70">
        <v>2</v>
      </c>
      <c r="E144" s="70">
        <v>2</v>
      </c>
      <c r="F144" s="70">
        <v>2</v>
      </c>
      <c r="G144" s="70">
        <v>2</v>
      </c>
      <c r="H144" s="70">
        <v>1</v>
      </c>
      <c r="I144" s="70">
        <v>0</v>
      </c>
      <c r="J144" s="40">
        <v>2</v>
      </c>
      <c r="K144" s="40">
        <v>1</v>
      </c>
      <c r="L144" s="40">
        <v>3</v>
      </c>
      <c r="M144" s="40"/>
      <c r="N144" s="40"/>
      <c r="O144" s="97">
        <f t="shared" si="8"/>
        <v>17</v>
      </c>
      <c r="P144" s="10"/>
      <c r="Q144" s="60" t="s">
        <v>290</v>
      </c>
      <c r="R144" s="61" t="s">
        <v>290</v>
      </c>
      <c r="S144" s="62" t="s">
        <v>290</v>
      </c>
    </row>
    <row r="145" spans="1:19" ht="15" customHeight="1" x14ac:dyDescent="0.2">
      <c r="A145" s="118" t="s">
        <v>292</v>
      </c>
      <c r="B145" s="119" t="s">
        <v>294</v>
      </c>
      <c r="C145" s="96">
        <v>10</v>
      </c>
      <c r="D145" s="70">
        <v>1</v>
      </c>
      <c r="E145" s="70">
        <v>8</v>
      </c>
      <c r="F145" s="70">
        <v>0</v>
      </c>
      <c r="G145" s="70">
        <v>7</v>
      </c>
      <c r="H145" s="70">
        <v>2</v>
      </c>
      <c r="I145" s="70">
        <v>0</v>
      </c>
      <c r="J145" s="40">
        <v>1</v>
      </c>
      <c r="K145" s="40">
        <v>7</v>
      </c>
      <c r="L145" s="40">
        <v>5</v>
      </c>
      <c r="M145" s="40"/>
      <c r="N145" s="40"/>
      <c r="O145" s="97">
        <f t="shared" si="8"/>
        <v>41</v>
      </c>
      <c r="P145" s="10"/>
      <c r="Q145" s="60" t="s">
        <v>293</v>
      </c>
      <c r="R145" s="61" t="s">
        <v>293</v>
      </c>
      <c r="S145" s="62" t="s">
        <v>292</v>
      </c>
    </row>
    <row r="146" spans="1:19" ht="15" customHeight="1" x14ac:dyDescent="0.2">
      <c r="A146" s="118" t="s">
        <v>698</v>
      </c>
      <c r="B146" s="119" t="s">
        <v>301</v>
      </c>
      <c r="C146" s="96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40">
        <v>0</v>
      </c>
      <c r="K146" s="40">
        <v>0</v>
      </c>
      <c r="L146" s="40">
        <v>0</v>
      </c>
      <c r="M146" s="40"/>
      <c r="N146" s="40"/>
      <c r="O146" s="97">
        <f t="shared" si="8"/>
        <v>0</v>
      </c>
      <c r="P146" s="10"/>
      <c r="Q146" s="60" t="s">
        <v>698</v>
      </c>
      <c r="R146" s="61" t="s">
        <v>300</v>
      </c>
      <c r="S146" s="62" t="s">
        <v>300</v>
      </c>
    </row>
    <row r="147" spans="1:19" ht="15" customHeight="1" x14ac:dyDescent="0.2">
      <c r="A147" s="118" t="s">
        <v>316</v>
      </c>
      <c r="B147" s="119" t="s">
        <v>318</v>
      </c>
      <c r="C147" s="96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40">
        <v>0</v>
      </c>
      <c r="K147" s="40">
        <v>0</v>
      </c>
      <c r="L147" s="40">
        <v>0</v>
      </c>
      <c r="M147" s="40"/>
      <c r="N147" s="40"/>
      <c r="O147" s="97">
        <f t="shared" si="8"/>
        <v>0</v>
      </c>
      <c r="P147" s="10"/>
      <c r="Q147" s="60" t="s">
        <v>317</v>
      </c>
      <c r="R147" s="61" t="s">
        <v>317</v>
      </c>
      <c r="S147" s="62" t="s">
        <v>317</v>
      </c>
    </row>
    <row r="148" spans="1:19" ht="15" customHeight="1" x14ac:dyDescent="0.2">
      <c r="A148" s="118" t="s">
        <v>311</v>
      </c>
      <c r="B148" s="119" t="s">
        <v>315</v>
      </c>
      <c r="C148" s="96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40">
        <v>0</v>
      </c>
      <c r="K148" s="40">
        <v>0</v>
      </c>
      <c r="L148" s="40">
        <v>0</v>
      </c>
      <c r="M148" s="40"/>
      <c r="N148" s="40"/>
      <c r="O148" s="97">
        <f t="shared" si="8"/>
        <v>0</v>
      </c>
      <c r="P148" s="10"/>
      <c r="Q148" s="60" t="s">
        <v>312</v>
      </c>
      <c r="R148" s="61" t="s">
        <v>313</v>
      </c>
      <c r="S148" s="62" t="s">
        <v>314</v>
      </c>
    </row>
    <row r="149" spans="1:19" ht="15" customHeight="1" x14ac:dyDescent="0.2">
      <c r="A149" s="118" t="s">
        <v>319</v>
      </c>
      <c r="B149" s="119" t="s">
        <v>322</v>
      </c>
      <c r="C149" s="96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40">
        <v>0</v>
      </c>
      <c r="K149" s="40">
        <v>1</v>
      </c>
      <c r="L149" s="40">
        <v>0</v>
      </c>
      <c r="M149" s="40"/>
      <c r="N149" s="40"/>
      <c r="O149" s="97">
        <f t="shared" si="8"/>
        <v>1</v>
      </c>
      <c r="P149" s="10"/>
      <c r="Q149" s="60" t="s">
        <v>320</v>
      </c>
      <c r="R149" s="61" t="s">
        <v>321</v>
      </c>
      <c r="S149" s="62" t="s">
        <v>319</v>
      </c>
    </row>
    <row r="150" spans="1:19" ht="15" customHeight="1" x14ac:dyDescent="0.2">
      <c r="A150" s="118" t="s">
        <v>785</v>
      </c>
      <c r="B150" s="119" t="s">
        <v>486</v>
      </c>
      <c r="C150" s="96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40">
        <v>0</v>
      </c>
      <c r="K150" s="40">
        <v>0</v>
      </c>
      <c r="L150" s="40">
        <v>0</v>
      </c>
      <c r="M150" s="40"/>
      <c r="N150" s="40"/>
      <c r="O150" s="97">
        <f t="shared" si="8"/>
        <v>0</v>
      </c>
      <c r="P150" s="10"/>
      <c r="Q150" s="60" t="s">
        <v>747</v>
      </c>
      <c r="R150" s="61" t="s">
        <v>485</v>
      </c>
      <c r="S150" s="62" t="s">
        <v>748</v>
      </c>
    </row>
    <row r="151" spans="1:19" ht="15" customHeight="1" x14ac:dyDescent="0.2">
      <c r="A151" s="118" t="s">
        <v>786</v>
      </c>
      <c r="B151" s="119" t="s">
        <v>341</v>
      </c>
      <c r="C151" s="96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40">
        <v>0</v>
      </c>
      <c r="K151" s="40">
        <v>0</v>
      </c>
      <c r="L151" s="40">
        <v>0</v>
      </c>
      <c r="M151" s="40"/>
      <c r="N151" s="40"/>
      <c r="O151" s="97">
        <f t="shared" si="8"/>
        <v>0</v>
      </c>
      <c r="P151" s="10"/>
      <c r="Q151" s="60" t="s">
        <v>749</v>
      </c>
      <c r="R151" s="61" t="s">
        <v>340</v>
      </c>
      <c r="S151" s="62" t="s">
        <v>750</v>
      </c>
    </row>
    <row r="152" spans="1:19" ht="15" customHeight="1" x14ac:dyDescent="0.2">
      <c r="A152" s="118" t="s">
        <v>342</v>
      </c>
      <c r="B152" s="119" t="s">
        <v>344</v>
      </c>
      <c r="C152" s="96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40">
        <v>0</v>
      </c>
      <c r="K152" s="40">
        <v>0</v>
      </c>
      <c r="L152" s="40">
        <v>0</v>
      </c>
      <c r="M152" s="40"/>
      <c r="N152" s="40"/>
      <c r="O152" s="97">
        <f t="shared" si="8"/>
        <v>0</v>
      </c>
      <c r="P152" s="10"/>
      <c r="Q152" s="60" t="s">
        <v>700</v>
      </c>
      <c r="R152" s="61" t="s">
        <v>343</v>
      </c>
      <c r="S152" s="62" t="s">
        <v>343</v>
      </c>
    </row>
    <row r="153" spans="1:19" ht="15" customHeight="1" x14ac:dyDescent="0.2">
      <c r="A153" s="118" t="s">
        <v>326</v>
      </c>
      <c r="B153" s="119" t="s">
        <v>328</v>
      </c>
      <c r="C153" s="96">
        <v>0</v>
      </c>
      <c r="D153" s="70">
        <v>0</v>
      </c>
      <c r="E153" s="70">
        <v>2</v>
      </c>
      <c r="F153" s="70">
        <v>0</v>
      </c>
      <c r="G153" s="70">
        <v>0</v>
      </c>
      <c r="H153" s="70">
        <v>0</v>
      </c>
      <c r="I153" s="70">
        <v>0</v>
      </c>
      <c r="J153" s="40">
        <v>0</v>
      </c>
      <c r="K153" s="40">
        <v>1</v>
      </c>
      <c r="L153" s="40">
        <v>1</v>
      </c>
      <c r="M153" s="40"/>
      <c r="N153" s="40"/>
      <c r="O153" s="97">
        <f t="shared" si="8"/>
        <v>4</v>
      </c>
      <c r="P153" s="10"/>
      <c r="Q153" s="60" t="s">
        <v>699</v>
      </c>
      <c r="R153" s="61" t="s">
        <v>326</v>
      </c>
      <c r="S153" s="62" t="s">
        <v>327</v>
      </c>
    </row>
    <row r="154" spans="1:19" ht="15" customHeight="1" x14ac:dyDescent="0.2">
      <c r="A154" s="94" t="s">
        <v>751</v>
      </c>
      <c r="B154" s="95" t="s">
        <v>346</v>
      </c>
      <c r="C154" s="96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40">
        <v>0</v>
      </c>
      <c r="K154" s="40">
        <v>0</v>
      </c>
      <c r="L154" s="40">
        <v>0</v>
      </c>
      <c r="M154" s="40"/>
      <c r="N154" s="40"/>
      <c r="O154" s="97">
        <f t="shared" si="8"/>
        <v>0</v>
      </c>
      <c r="P154" s="10"/>
      <c r="Q154" s="60" t="s">
        <v>345</v>
      </c>
      <c r="R154" s="61" t="s">
        <v>345</v>
      </c>
      <c r="S154" s="62" t="s">
        <v>751</v>
      </c>
    </row>
    <row r="155" spans="1:19" ht="15" customHeight="1" x14ac:dyDescent="0.2">
      <c r="A155" s="118" t="s">
        <v>347</v>
      </c>
      <c r="B155" s="119" t="s">
        <v>350</v>
      </c>
      <c r="C155" s="96">
        <v>0</v>
      </c>
      <c r="D155" s="70">
        <v>0</v>
      </c>
      <c r="E155" s="70">
        <v>0</v>
      </c>
      <c r="F155" s="70">
        <v>0</v>
      </c>
      <c r="G155" s="70">
        <v>1</v>
      </c>
      <c r="H155" s="70">
        <v>5</v>
      </c>
      <c r="I155" s="70">
        <v>0</v>
      </c>
      <c r="J155" s="40">
        <v>4</v>
      </c>
      <c r="K155" s="40">
        <v>0</v>
      </c>
      <c r="L155" s="40">
        <v>0</v>
      </c>
      <c r="M155" s="40"/>
      <c r="N155" s="40"/>
      <c r="O155" s="97">
        <f t="shared" si="8"/>
        <v>10</v>
      </c>
      <c r="P155" s="10"/>
      <c r="Q155" s="60" t="s">
        <v>348</v>
      </c>
      <c r="R155" s="61" t="s">
        <v>348</v>
      </c>
      <c r="S155" s="62" t="s">
        <v>349</v>
      </c>
    </row>
    <row r="156" spans="1:19" ht="15" customHeight="1" x14ac:dyDescent="0.2">
      <c r="A156" s="94" t="s">
        <v>431</v>
      </c>
      <c r="B156" s="95" t="s">
        <v>433</v>
      </c>
      <c r="C156" s="96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40">
        <v>0</v>
      </c>
      <c r="K156" s="40">
        <v>0</v>
      </c>
      <c r="L156" s="40">
        <v>0</v>
      </c>
      <c r="M156" s="40"/>
      <c r="N156" s="40"/>
      <c r="O156" s="97">
        <f t="shared" si="8"/>
        <v>0</v>
      </c>
      <c r="P156" s="10"/>
      <c r="Q156" s="60" t="s">
        <v>701</v>
      </c>
      <c r="R156" s="61" t="s">
        <v>432</v>
      </c>
      <c r="S156" s="62" t="s">
        <v>432</v>
      </c>
    </row>
    <row r="157" spans="1:19" ht="15" customHeight="1" x14ac:dyDescent="0.2">
      <c r="A157" s="94" t="s">
        <v>388</v>
      </c>
      <c r="B157" s="95" t="s">
        <v>391</v>
      </c>
      <c r="C157" s="96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40">
        <v>0</v>
      </c>
      <c r="K157" s="40">
        <v>0</v>
      </c>
      <c r="L157" s="40">
        <v>0</v>
      </c>
      <c r="M157" s="40"/>
      <c r="N157" s="40"/>
      <c r="O157" s="97">
        <f t="shared" si="8"/>
        <v>0</v>
      </c>
      <c r="P157" s="10"/>
      <c r="Q157" s="60" t="s">
        <v>389</v>
      </c>
      <c r="R157" s="61" t="s">
        <v>390</v>
      </c>
      <c r="S157" s="62" t="s">
        <v>388</v>
      </c>
    </row>
    <row r="158" spans="1:19" ht="15" customHeight="1" x14ac:dyDescent="0.2">
      <c r="A158" s="94" t="s">
        <v>413</v>
      </c>
      <c r="B158" s="95" t="s">
        <v>417</v>
      </c>
      <c r="C158" s="96">
        <v>0</v>
      </c>
      <c r="D158" s="70">
        <v>0</v>
      </c>
      <c r="E158" s="70">
        <v>2</v>
      </c>
      <c r="F158" s="70">
        <v>0</v>
      </c>
      <c r="G158" s="70">
        <v>0</v>
      </c>
      <c r="H158" s="70">
        <v>0</v>
      </c>
      <c r="I158" s="70">
        <v>0</v>
      </c>
      <c r="J158" s="40">
        <v>0</v>
      </c>
      <c r="K158" s="40">
        <v>0</v>
      </c>
      <c r="L158" s="40">
        <v>0</v>
      </c>
      <c r="M158" s="40"/>
      <c r="N158" s="40"/>
      <c r="O158" s="97">
        <f t="shared" si="8"/>
        <v>2</v>
      </c>
      <c r="P158" s="10"/>
      <c r="Q158" s="60" t="s">
        <v>414</v>
      </c>
      <c r="R158" s="61" t="s">
        <v>415</v>
      </c>
      <c r="S158" s="62" t="s">
        <v>416</v>
      </c>
    </row>
    <row r="159" spans="1:19" ht="15" customHeight="1" x14ac:dyDescent="0.2">
      <c r="A159" s="94" t="s">
        <v>409</v>
      </c>
      <c r="B159" s="95" t="s">
        <v>410</v>
      </c>
      <c r="C159" s="96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40">
        <v>0</v>
      </c>
      <c r="K159" s="40">
        <v>0</v>
      </c>
      <c r="L159" s="40">
        <v>0</v>
      </c>
      <c r="M159" s="40"/>
      <c r="N159" s="40"/>
      <c r="O159" s="97">
        <f t="shared" si="8"/>
        <v>0</v>
      </c>
      <c r="P159" s="10"/>
      <c r="Q159" s="60" t="s">
        <v>409</v>
      </c>
      <c r="R159" s="61" t="s">
        <v>409</v>
      </c>
      <c r="S159" s="62" t="s">
        <v>409</v>
      </c>
    </row>
    <row r="160" spans="1:19" ht="15" customHeight="1" x14ac:dyDescent="0.2">
      <c r="A160" s="94" t="s">
        <v>453</v>
      </c>
      <c r="B160" s="95" t="s">
        <v>455</v>
      </c>
      <c r="C160" s="96">
        <v>0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40">
        <v>0</v>
      </c>
      <c r="K160" s="40">
        <v>0</v>
      </c>
      <c r="L160" s="40">
        <v>0</v>
      </c>
      <c r="M160" s="40"/>
      <c r="N160" s="40"/>
      <c r="O160" s="97">
        <f t="shared" si="8"/>
        <v>0</v>
      </c>
      <c r="P160" s="10"/>
      <c r="Q160" s="60" t="s">
        <v>454</v>
      </c>
      <c r="R160" s="61" t="s">
        <v>454</v>
      </c>
      <c r="S160" s="62" t="s">
        <v>454</v>
      </c>
    </row>
    <row r="161" spans="1:19" ht="15" customHeight="1" x14ac:dyDescent="0.2">
      <c r="A161" s="118" t="s">
        <v>462</v>
      </c>
      <c r="B161" s="119" t="s">
        <v>463</v>
      </c>
      <c r="C161" s="96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40">
        <v>0</v>
      </c>
      <c r="K161" s="40">
        <v>0</v>
      </c>
      <c r="L161" s="40">
        <v>0</v>
      </c>
      <c r="M161" s="40"/>
      <c r="N161" s="40"/>
      <c r="O161" s="97">
        <f t="shared" si="8"/>
        <v>0</v>
      </c>
      <c r="P161" s="10"/>
      <c r="Q161" s="60" t="s">
        <v>462</v>
      </c>
      <c r="R161" s="61" t="s">
        <v>462</v>
      </c>
      <c r="S161" s="62" t="s">
        <v>462</v>
      </c>
    </row>
    <row r="162" spans="1:19" ht="15" customHeight="1" x14ac:dyDescent="0.2">
      <c r="A162" s="94" t="s">
        <v>464</v>
      </c>
      <c r="B162" s="95" t="s">
        <v>465</v>
      </c>
      <c r="C162" s="96">
        <v>0</v>
      </c>
      <c r="D162" s="70">
        <v>0</v>
      </c>
      <c r="E162" s="70">
        <v>1</v>
      </c>
      <c r="F162" s="70">
        <v>1</v>
      </c>
      <c r="G162" s="70">
        <v>0</v>
      </c>
      <c r="H162" s="70">
        <v>0</v>
      </c>
      <c r="I162" s="70">
        <v>0</v>
      </c>
      <c r="J162" s="40">
        <v>2</v>
      </c>
      <c r="K162" s="40">
        <v>5</v>
      </c>
      <c r="L162" s="40">
        <v>1</v>
      </c>
      <c r="M162" s="40"/>
      <c r="N162" s="40"/>
      <c r="O162" s="97">
        <f t="shared" si="8"/>
        <v>10</v>
      </c>
      <c r="P162" s="10"/>
      <c r="Q162" s="60" t="s">
        <v>464</v>
      </c>
      <c r="R162" s="61" t="s">
        <v>464</v>
      </c>
      <c r="S162" s="62" t="s">
        <v>464</v>
      </c>
    </row>
    <row r="163" spans="1:19" ht="15" customHeight="1" x14ac:dyDescent="0.2">
      <c r="A163" s="118" t="s">
        <v>471</v>
      </c>
      <c r="B163" s="119" t="s">
        <v>474</v>
      </c>
      <c r="C163" s="96">
        <v>0</v>
      </c>
      <c r="D163" s="70">
        <v>0</v>
      </c>
      <c r="E163" s="70">
        <v>0</v>
      </c>
      <c r="F163" s="70">
        <v>0</v>
      </c>
      <c r="G163" s="70">
        <v>0</v>
      </c>
      <c r="H163" s="70">
        <v>1</v>
      </c>
      <c r="I163" s="70">
        <v>0</v>
      </c>
      <c r="J163" s="40">
        <v>0</v>
      </c>
      <c r="K163" s="40">
        <v>0</v>
      </c>
      <c r="L163" s="40">
        <v>0</v>
      </c>
      <c r="M163" s="40"/>
      <c r="N163" s="40"/>
      <c r="O163" s="97">
        <f t="shared" si="8"/>
        <v>1</v>
      </c>
      <c r="P163" s="10"/>
      <c r="Q163" s="60" t="s">
        <v>472</v>
      </c>
      <c r="R163" s="61" t="s">
        <v>473</v>
      </c>
      <c r="S163" s="62" t="s">
        <v>471</v>
      </c>
    </row>
    <row r="164" spans="1:19" ht="15" customHeight="1" x14ac:dyDescent="0.2">
      <c r="A164" s="94" t="s">
        <v>494</v>
      </c>
      <c r="B164" s="95" t="s">
        <v>496</v>
      </c>
      <c r="C164" s="96">
        <v>0</v>
      </c>
      <c r="D164" s="70">
        <v>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40">
        <v>0</v>
      </c>
      <c r="K164" s="40">
        <v>0</v>
      </c>
      <c r="L164" s="40">
        <v>0</v>
      </c>
      <c r="M164" s="40"/>
      <c r="N164" s="40"/>
      <c r="O164" s="97">
        <f t="shared" si="8"/>
        <v>0</v>
      </c>
      <c r="P164" s="10"/>
      <c r="Q164" s="60" t="s">
        <v>494</v>
      </c>
      <c r="R164" s="61" t="s">
        <v>495</v>
      </c>
      <c r="S164" s="62" t="s">
        <v>494</v>
      </c>
    </row>
    <row r="165" spans="1:19" ht="15" customHeight="1" x14ac:dyDescent="0.2">
      <c r="A165" s="118" t="s">
        <v>787</v>
      </c>
      <c r="B165" s="119" t="s">
        <v>510</v>
      </c>
      <c r="C165" s="96">
        <v>0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40">
        <v>0</v>
      </c>
      <c r="K165" s="40">
        <v>0</v>
      </c>
      <c r="L165" s="40">
        <v>0</v>
      </c>
      <c r="M165" s="40"/>
      <c r="N165" s="40"/>
      <c r="O165" s="97">
        <f t="shared" si="8"/>
        <v>0</v>
      </c>
      <c r="P165" s="10"/>
      <c r="Q165" s="60" t="s">
        <v>507</v>
      </c>
      <c r="R165" s="61" t="s">
        <v>508</v>
      </c>
      <c r="S165" s="62" t="s">
        <v>509</v>
      </c>
    </row>
    <row r="166" spans="1:19" ht="15" customHeight="1" x14ac:dyDescent="0.2">
      <c r="A166" s="118" t="s">
        <v>518</v>
      </c>
      <c r="B166" s="119" t="s">
        <v>521</v>
      </c>
      <c r="C166" s="96">
        <v>0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40">
        <v>0</v>
      </c>
      <c r="K166" s="40">
        <v>0</v>
      </c>
      <c r="L166" s="40">
        <v>0</v>
      </c>
      <c r="M166" s="40"/>
      <c r="N166" s="40"/>
      <c r="O166" s="97">
        <f t="shared" si="8"/>
        <v>0</v>
      </c>
      <c r="P166" s="10"/>
      <c r="Q166" s="60" t="s">
        <v>519</v>
      </c>
      <c r="R166" s="61" t="s">
        <v>520</v>
      </c>
      <c r="S166" s="62" t="s">
        <v>519</v>
      </c>
    </row>
    <row r="167" spans="1:19" ht="15" customHeight="1" x14ac:dyDescent="0.2">
      <c r="A167" s="94" t="s">
        <v>362</v>
      </c>
      <c r="B167" s="95" t="s">
        <v>363</v>
      </c>
      <c r="C167" s="96">
        <v>0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2</v>
      </c>
      <c r="J167" s="40">
        <v>0</v>
      </c>
      <c r="K167" s="40">
        <v>0</v>
      </c>
      <c r="L167" s="40">
        <v>0</v>
      </c>
      <c r="M167" s="40"/>
      <c r="N167" s="40"/>
      <c r="O167" s="97">
        <f t="shared" si="8"/>
        <v>2</v>
      </c>
      <c r="P167" s="10"/>
      <c r="Q167" s="60" t="s">
        <v>362</v>
      </c>
      <c r="R167" s="61" t="s">
        <v>362</v>
      </c>
      <c r="S167" s="62" t="s">
        <v>362</v>
      </c>
    </row>
    <row r="168" spans="1:19" ht="15" customHeight="1" x14ac:dyDescent="0.2">
      <c r="A168" s="118" t="s">
        <v>788</v>
      </c>
      <c r="B168" s="119" t="s">
        <v>570</v>
      </c>
      <c r="C168" s="96">
        <v>1</v>
      </c>
      <c r="D168" s="70">
        <v>0</v>
      </c>
      <c r="E168" s="70">
        <v>5</v>
      </c>
      <c r="F168" s="70">
        <v>5</v>
      </c>
      <c r="G168" s="70">
        <v>1</v>
      </c>
      <c r="H168" s="70">
        <v>2</v>
      </c>
      <c r="I168" s="70">
        <v>0</v>
      </c>
      <c r="J168" s="40">
        <v>12</v>
      </c>
      <c r="K168" s="40">
        <v>9</v>
      </c>
      <c r="L168" s="40">
        <v>1</v>
      </c>
      <c r="M168" s="40"/>
      <c r="N168" s="40"/>
      <c r="O168" s="97">
        <f t="shared" si="8"/>
        <v>36</v>
      </c>
      <c r="P168" s="10"/>
      <c r="Q168" s="60" t="s">
        <v>752</v>
      </c>
      <c r="R168" s="61" t="s">
        <v>569</v>
      </c>
      <c r="S168" s="62" t="s">
        <v>753</v>
      </c>
    </row>
    <row r="169" spans="1:19" ht="15" customHeight="1" x14ac:dyDescent="0.2">
      <c r="A169" s="118" t="s">
        <v>608</v>
      </c>
      <c r="B169" s="119" t="s">
        <v>609</v>
      </c>
      <c r="C169" s="96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40">
        <v>0</v>
      </c>
      <c r="K169" s="40">
        <v>0</v>
      </c>
      <c r="L169" s="40">
        <v>0</v>
      </c>
      <c r="M169" s="40"/>
      <c r="N169" s="40"/>
      <c r="O169" s="97">
        <f t="shared" si="8"/>
        <v>0</v>
      </c>
      <c r="P169" s="10"/>
      <c r="Q169" s="60" t="s">
        <v>608</v>
      </c>
      <c r="R169" s="61" t="s">
        <v>608</v>
      </c>
      <c r="S169" s="62" t="s">
        <v>608</v>
      </c>
    </row>
    <row r="170" spans="1:19" ht="15" customHeight="1" x14ac:dyDescent="0.2">
      <c r="A170" s="94" t="s">
        <v>581</v>
      </c>
      <c r="B170" s="95" t="s">
        <v>584</v>
      </c>
      <c r="C170" s="96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40">
        <v>0</v>
      </c>
      <c r="K170" s="40">
        <v>0</v>
      </c>
      <c r="L170" s="40">
        <v>0</v>
      </c>
      <c r="M170" s="40"/>
      <c r="N170" s="40"/>
      <c r="O170" s="97">
        <f t="shared" si="8"/>
        <v>0</v>
      </c>
      <c r="P170" s="10"/>
      <c r="Q170" s="60" t="s">
        <v>704</v>
      </c>
      <c r="R170" s="61" t="s">
        <v>582</v>
      </c>
      <c r="S170" s="62" t="s">
        <v>583</v>
      </c>
    </row>
    <row r="171" spans="1:19" ht="15" customHeight="1" x14ac:dyDescent="0.2">
      <c r="A171" s="94" t="s">
        <v>578</v>
      </c>
      <c r="B171" s="95" t="s">
        <v>580</v>
      </c>
      <c r="C171" s="96">
        <v>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40">
        <v>0</v>
      </c>
      <c r="K171" s="40">
        <v>0</v>
      </c>
      <c r="L171" s="40">
        <v>0</v>
      </c>
      <c r="M171" s="40"/>
      <c r="N171" s="40"/>
      <c r="O171" s="97">
        <f t="shared" si="8"/>
        <v>0</v>
      </c>
      <c r="P171" s="10"/>
      <c r="Q171" s="60" t="s">
        <v>579</v>
      </c>
      <c r="R171" s="61" t="s">
        <v>579</v>
      </c>
      <c r="S171" s="62" t="s">
        <v>579</v>
      </c>
    </row>
    <row r="172" spans="1:19" ht="15" customHeight="1" x14ac:dyDescent="0.2">
      <c r="A172" s="94" t="s">
        <v>789</v>
      </c>
      <c r="B172" s="95" t="s">
        <v>586</v>
      </c>
      <c r="C172" s="96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40">
        <v>0</v>
      </c>
      <c r="K172" s="40">
        <v>0</v>
      </c>
      <c r="L172" s="40">
        <v>0</v>
      </c>
      <c r="M172" s="40"/>
      <c r="N172" s="40"/>
      <c r="O172" s="97">
        <f t="shared" si="8"/>
        <v>0</v>
      </c>
      <c r="P172" s="10"/>
      <c r="Q172" s="60" t="s">
        <v>585</v>
      </c>
      <c r="R172" s="61" t="s">
        <v>585</v>
      </c>
      <c r="S172" s="62" t="s">
        <v>585</v>
      </c>
    </row>
    <row r="173" spans="1:19" ht="15" customHeight="1" x14ac:dyDescent="0.2">
      <c r="A173" s="118" t="s">
        <v>790</v>
      </c>
      <c r="B173" s="119" t="s">
        <v>16</v>
      </c>
      <c r="C173" s="96">
        <v>0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40">
        <v>0</v>
      </c>
      <c r="K173" s="40">
        <v>0</v>
      </c>
      <c r="L173" s="40">
        <v>0</v>
      </c>
      <c r="M173" s="40"/>
      <c r="N173" s="40"/>
      <c r="O173" s="97">
        <f t="shared" si="8"/>
        <v>0</v>
      </c>
      <c r="P173" s="10"/>
      <c r="Q173" s="60" t="s">
        <v>13</v>
      </c>
      <c r="R173" s="61" t="s">
        <v>14</v>
      </c>
      <c r="S173" s="62" t="s">
        <v>15</v>
      </c>
    </row>
    <row r="174" spans="1:19" ht="15" customHeight="1" x14ac:dyDescent="0.2">
      <c r="A174" s="94" t="s">
        <v>621</v>
      </c>
      <c r="B174" s="95" t="s">
        <v>625</v>
      </c>
      <c r="C174" s="96">
        <v>0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40">
        <v>1</v>
      </c>
      <c r="K174" s="40">
        <v>1</v>
      </c>
      <c r="L174" s="40">
        <v>0</v>
      </c>
      <c r="M174" s="40"/>
      <c r="N174" s="40"/>
      <c r="O174" s="97">
        <f t="shared" si="8"/>
        <v>2</v>
      </c>
      <c r="P174" s="10"/>
      <c r="Q174" s="60" t="s">
        <v>622</v>
      </c>
      <c r="R174" s="61" t="s">
        <v>623</v>
      </c>
      <c r="S174" s="62" t="s">
        <v>624</v>
      </c>
    </row>
    <row r="175" spans="1:19" ht="15" customHeight="1" x14ac:dyDescent="0.2">
      <c r="A175" s="118" t="s">
        <v>634</v>
      </c>
      <c r="B175" s="119" t="s">
        <v>635</v>
      </c>
      <c r="C175" s="96">
        <v>0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40">
        <v>0</v>
      </c>
      <c r="K175" s="40">
        <v>0</v>
      </c>
      <c r="L175" s="40">
        <v>0</v>
      </c>
      <c r="M175" s="40"/>
      <c r="N175" s="40"/>
      <c r="O175" s="97">
        <f t="shared" si="8"/>
        <v>0</v>
      </c>
      <c r="P175" s="10"/>
      <c r="Q175" s="60" t="s">
        <v>634</v>
      </c>
      <c r="R175" s="61" t="s">
        <v>634</v>
      </c>
      <c r="S175" s="62" t="s">
        <v>634</v>
      </c>
    </row>
    <row r="176" spans="1:19" ht="15" customHeight="1" x14ac:dyDescent="0.2">
      <c r="A176" s="118" t="s">
        <v>754</v>
      </c>
      <c r="B176" s="95" t="s">
        <v>493</v>
      </c>
      <c r="C176" s="96">
        <v>1</v>
      </c>
      <c r="D176" s="70">
        <v>6</v>
      </c>
      <c r="E176" s="70">
        <v>1</v>
      </c>
      <c r="F176" s="70">
        <v>1</v>
      </c>
      <c r="G176" s="70">
        <v>0</v>
      </c>
      <c r="H176" s="70">
        <v>2</v>
      </c>
      <c r="I176" s="70">
        <v>1</v>
      </c>
      <c r="J176" s="40">
        <v>2</v>
      </c>
      <c r="K176" s="40">
        <v>0</v>
      </c>
      <c r="L176" s="40">
        <v>0</v>
      </c>
      <c r="M176" s="40"/>
      <c r="N176" s="40"/>
      <c r="O176" s="97">
        <f t="shared" si="8"/>
        <v>14</v>
      </c>
      <c r="P176" s="10"/>
      <c r="Q176" s="60" t="s">
        <v>491</v>
      </c>
      <c r="R176" s="61" t="s">
        <v>492</v>
      </c>
      <c r="S176" s="62" t="s">
        <v>754</v>
      </c>
    </row>
    <row r="177" spans="1:19" ht="15" customHeight="1" thickBot="1" x14ac:dyDescent="0.25">
      <c r="A177" s="122" t="s">
        <v>791</v>
      </c>
      <c r="B177" s="123" t="s">
        <v>653</v>
      </c>
      <c r="C177" s="100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2">
        <v>1</v>
      </c>
      <c r="K177" s="102">
        <v>0</v>
      </c>
      <c r="L177" s="102">
        <v>0</v>
      </c>
      <c r="M177" s="102"/>
      <c r="N177" s="102"/>
      <c r="O177" s="103">
        <f t="shared" si="8"/>
        <v>1</v>
      </c>
      <c r="P177" s="10"/>
      <c r="Q177" s="60" t="s">
        <v>651</v>
      </c>
      <c r="R177" s="61" t="s">
        <v>651</v>
      </c>
      <c r="S177" s="62" t="s">
        <v>652</v>
      </c>
    </row>
    <row r="178" spans="1:19" ht="15" customHeight="1" thickBot="1" x14ac:dyDescent="0.25">
      <c r="A178" s="84" t="s">
        <v>687</v>
      </c>
      <c r="B178" s="85" t="s">
        <v>677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10"/>
      <c r="Q178" s="60"/>
      <c r="R178" s="61"/>
      <c r="S178" s="62"/>
    </row>
    <row r="179" spans="1:19" ht="15" customHeight="1" x14ac:dyDescent="0.2">
      <c r="A179" s="116" t="s">
        <v>32</v>
      </c>
      <c r="B179" s="117" t="s">
        <v>36</v>
      </c>
      <c r="C179" s="90">
        <v>0</v>
      </c>
      <c r="D179" s="91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2">
        <v>0</v>
      </c>
      <c r="K179" s="92">
        <v>0</v>
      </c>
      <c r="L179" s="92">
        <v>0</v>
      </c>
      <c r="M179" s="92"/>
      <c r="N179" s="92"/>
      <c r="O179" s="93">
        <f t="shared" si="8"/>
        <v>0</v>
      </c>
      <c r="P179" s="10"/>
      <c r="Q179" s="60" t="s">
        <v>33</v>
      </c>
      <c r="R179" s="61" t="s">
        <v>34</v>
      </c>
      <c r="S179" s="62" t="s">
        <v>35</v>
      </c>
    </row>
    <row r="180" spans="1:19" ht="15" customHeight="1" x14ac:dyDescent="0.2">
      <c r="A180" s="118" t="s">
        <v>792</v>
      </c>
      <c r="B180" s="119" t="s">
        <v>133</v>
      </c>
      <c r="C180" s="96">
        <v>0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40">
        <v>0</v>
      </c>
      <c r="K180" s="40">
        <v>0</v>
      </c>
      <c r="L180" s="40">
        <v>0</v>
      </c>
      <c r="M180" s="40"/>
      <c r="N180" s="40"/>
      <c r="O180" s="97">
        <f t="shared" si="8"/>
        <v>0</v>
      </c>
      <c r="P180" s="10"/>
      <c r="Q180" s="60" t="s">
        <v>755</v>
      </c>
      <c r="R180" s="61" t="s">
        <v>131</v>
      </c>
      <c r="S180" s="62" t="s">
        <v>132</v>
      </c>
    </row>
    <row r="181" spans="1:19" ht="15" customHeight="1" x14ac:dyDescent="0.2">
      <c r="A181" s="94" t="s">
        <v>793</v>
      </c>
      <c r="B181" s="95" t="s">
        <v>218</v>
      </c>
      <c r="C181" s="96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40">
        <v>0</v>
      </c>
      <c r="K181" s="40">
        <v>0</v>
      </c>
      <c r="L181" s="40">
        <v>0</v>
      </c>
      <c r="M181" s="40"/>
      <c r="N181" s="40"/>
      <c r="O181" s="97">
        <f t="shared" si="8"/>
        <v>0</v>
      </c>
      <c r="P181" s="10"/>
      <c r="Q181" s="60" t="s">
        <v>216</v>
      </c>
      <c r="R181" s="61" t="s">
        <v>217</v>
      </c>
      <c r="S181" s="62" t="s">
        <v>216</v>
      </c>
    </row>
    <row r="182" spans="1:19" ht="15" customHeight="1" x14ac:dyDescent="0.2">
      <c r="A182" s="94" t="s">
        <v>334</v>
      </c>
      <c r="B182" s="95" t="s">
        <v>335</v>
      </c>
      <c r="C182" s="96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40">
        <v>0</v>
      </c>
      <c r="K182" s="40">
        <v>0</v>
      </c>
      <c r="L182" s="40">
        <v>0</v>
      </c>
      <c r="M182" s="40"/>
      <c r="N182" s="40"/>
      <c r="O182" s="97">
        <f t="shared" si="8"/>
        <v>0</v>
      </c>
      <c r="P182" s="10"/>
      <c r="Q182" s="60" t="s">
        <v>334</v>
      </c>
      <c r="R182" s="61" t="s">
        <v>334</v>
      </c>
      <c r="S182" s="62" t="s">
        <v>334</v>
      </c>
    </row>
    <row r="183" spans="1:19" ht="15" customHeight="1" x14ac:dyDescent="0.2">
      <c r="A183" s="94" t="s">
        <v>794</v>
      </c>
      <c r="B183" s="95" t="s">
        <v>398</v>
      </c>
      <c r="C183" s="96">
        <v>0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40">
        <v>0</v>
      </c>
      <c r="K183" s="40">
        <v>0</v>
      </c>
      <c r="L183" s="40">
        <v>0</v>
      </c>
      <c r="M183" s="40"/>
      <c r="N183" s="40"/>
      <c r="O183" s="97">
        <f t="shared" si="8"/>
        <v>0</v>
      </c>
      <c r="P183" s="10"/>
      <c r="Q183" s="60" t="s">
        <v>756</v>
      </c>
      <c r="R183" s="61" t="s">
        <v>396</v>
      </c>
      <c r="S183" s="62" t="s">
        <v>397</v>
      </c>
    </row>
    <row r="184" spans="1:19" ht="15" customHeight="1" x14ac:dyDescent="0.2">
      <c r="A184" s="94" t="s">
        <v>795</v>
      </c>
      <c r="B184" s="95" t="s">
        <v>224</v>
      </c>
      <c r="C184" s="96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40">
        <v>0</v>
      </c>
      <c r="K184" s="40">
        <v>0</v>
      </c>
      <c r="L184" s="40">
        <v>0</v>
      </c>
      <c r="M184" s="40"/>
      <c r="N184" s="40"/>
      <c r="O184" s="97">
        <f t="shared" si="8"/>
        <v>0</v>
      </c>
      <c r="P184" s="10"/>
      <c r="Q184" s="60" t="s">
        <v>757</v>
      </c>
      <c r="R184" s="61" t="s">
        <v>223</v>
      </c>
      <c r="S184" s="62" t="s">
        <v>758</v>
      </c>
    </row>
    <row r="185" spans="1:19" ht="15" customHeight="1" x14ac:dyDescent="0.2">
      <c r="A185" s="94" t="s">
        <v>456</v>
      </c>
      <c r="B185" s="95" t="s">
        <v>457</v>
      </c>
      <c r="C185" s="96">
        <v>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40">
        <v>0</v>
      </c>
      <c r="K185" s="40">
        <v>0</v>
      </c>
      <c r="L185" s="40">
        <v>0</v>
      </c>
      <c r="M185" s="40"/>
      <c r="N185" s="40"/>
      <c r="O185" s="97">
        <f t="shared" si="8"/>
        <v>0</v>
      </c>
      <c r="P185" s="10"/>
      <c r="Q185" s="60" t="s">
        <v>456</v>
      </c>
      <c r="R185" s="61" t="s">
        <v>456</v>
      </c>
      <c r="S185" s="62" t="s">
        <v>456</v>
      </c>
    </row>
    <row r="186" spans="1:19" ht="15" customHeight="1" x14ac:dyDescent="0.2">
      <c r="A186" s="118" t="s">
        <v>796</v>
      </c>
      <c r="B186" s="119" t="s">
        <v>461</v>
      </c>
      <c r="C186" s="96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40">
        <v>0</v>
      </c>
      <c r="K186" s="40">
        <v>0</v>
      </c>
      <c r="L186" s="40">
        <v>0</v>
      </c>
      <c r="M186" s="40"/>
      <c r="N186" s="40"/>
      <c r="O186" s="97">
        <f t="shared" si="8"/>
        <v>0</v>
      </c>
      <c r="P186" s="10"/>
      <c r="Q186" s="60" t="s">
        <v>458</v>
      </c>
      <c r="R186" s="61" t="s">
        <v>459</v>
      </c>
      <c r="S186" s="62" t="s">
        <v>460</v>
      </c>
    </row>
    <row r="187" spans="1:19" ht="15" customHeight="1" x14ac:dyDescent="0.2">
      <c r="A187" s="94" t="s">
        <v>475</v>
      </c>
      <c r="B187" s="95" t="s">
        <v>477</v>
      </c>
      <c r="C187" s="96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40">
        <v>0</v>
      </c>
      <c r="K187" s="40">
        <v>0</v>
      </c>
      <c r="L187" s="40">
        <v>0</v>
      </c>
      <c r="M187" s="40"/>
      <c r="N187" s="40"/>
      <c r="O187" s="97">
        <f t="shared" si="8"/>
        <v>0</v>
      </c>
      <c r="P187" s="10"/>
      <c r="Q187" s="60" t="s">
        <v>476</v>
      </c>
      <c r="R187" s="61" t="s">
        <v>476</v>
      </c>
      <c r="S187" s="62" t="s">
        <v>476</v>
      </c>
    </row>
    <row r="188" spans="1:19" ht="15" customHeight="1" x14ac:dyDescent="0.2">
      <c r="A188" s="94" t="s">
        <v>797</v>
      </c>
      <c r="B188" s="95" t="s">
        <v>480</v>
      </c>
      <c r="C188" s="96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40">
        <v>0</v>
      </c>
      <c r="K188" s="40">
        <v>0</v>
      </c>
      <c r="L188" s="40">
        <v>0</v>
      </c>
      <c r="M188" s="40"/>
      <c r="N188" s="40"/>
      <c r="O188" s="97">
        <f t="shared" si="8"/>
        <v>0</v>
      </c>
      <c r="P188" s="10"/>
      <c r="Q188" s="60" t="s">
        <v>759</v>
      </c>
      <c r="R188" s="61" t="s">
        <v>478</v>
      </c>
      <c r="S188" s="62" t="s">
        <v>479</v>
      </c>
    </row>
    <row r="189" spans="1:19" ht="15" customHeight="1" x14ac:dyDescent="0.2">
      <c r="A189" s="118" t="s">
        <v>638</v>
      </c>
      <c r="B189" s="119" t="s">
        <v>639</v>
      </c>
      <c r="C189" s="96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40">
        <v>0</v>
      </c>
      <c r="K189" s="40">
        <v>0</v>
      </c>
      <c r="L189" s="40">
        <v>0</v>
      </c>
      <c r="M189" s="40"/>
      <c r="N189" s="40"/>
      <c r="O189" s="97">
        <f t="shared" si="8"/>
        <v>0</v>
      </c>
      <c r="P189" s="10"/>
      <c r="Q189" s="60" t="s">
        <v>638</v>
      </c>
      <c r="R189" s="61" t="s">
        <v>638</v>
      </c>
      <c r="S189" s="62" t="s">
        <v>638</v>
      </c>
    </row>
    <row r="190" spans="1:19" ht="15" customHeight="1" x14ac:dyDescent="0.2">
      <c r="A190" s="118" t="s">
        <v>798</v>
      </c>
      <c r="B190" s="119" t="s">
        <v>525</v>
      </c>
      <c r="C190" s="96">
        <v>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40">
        <v>0</v>
      </c>
      <c r="K190" s="40">
        <v>0</v>
      </c>
      <c r="L190" s="40">
        <v>0</v>
      </c>
      <c r="M190" s="40"/>
      <c r="N190" s="40"/>
      <c r="O190" s="97">
        <f t="shared" si="8"/>
        <v>0</v>
      </c>
      <c r="P190" s="10"/>
      <c r="Q190" s="60" t="s">
        <v>522</v>
      </c>
      <c r="R190" s="61" t="s">
        <v>523</v>
      </c>
      <c r="S190" s="62" t="s">
        <v>524</v>
      </c>
    </row>
    <row r="191" spans="1:19" ht="15" customHeight="1" x14ac:dyDescent="0.2">
      <c r="A191" s="94" t="s">
        <v>590</v>
      </c>
      <c r="B191" s="95" t="s">
        <v>591</v>
      </c>
      <c r="C191" s="96">
        <v>0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40">
        <v>0</v>
      </c>
      <c r="K191" s="40">
        <v>0</v>
      </c>
      <c r="L191" s="40">
        <v>0</v>
      </c>
      <c r="M191" s="40"/>
      <c r="N191" s="40"/>
      <c r="O191" s="97">
        <f t="shared" si="8"/>
        <v>0</v>
      </c>
      <c r="P191" s="10"/>
      <c r="Q191" s="60" t="s">
        <v>590</v>
      </c>
      <c r="R191" s="61" t="s">
        <v>590</v>
      </c>
      <c r="S191" s="62" t="s">
        <v>590</v>
      </c>
    </row>
    <row r="192" spans="1:19" ht="15" customHeight="1" x14ac:dyDescent="0.2">
      <c r="A192" s="94" t="s">
        <v>606</v>
      </c>
      <c r="B192" s="95" t="s">
        <v>607</v>
      </c>
      <c r="C192" s="96">
        <v>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40">
        <v>0</v>
      </c>
      <c r="K192" s="40">
        <v>0</v>
      </c>
      <c r="L192" s="40">
        <v>0</v>
      </c>
      <c r="M192" s="40"/>
      <c r="N192" s="40"/>
      <c r="O192" s="97">
        <f t="shared" si="8"/>
        <v>0</v>
      </c>
      <c r="P192" s="10"/>
      <c r="Q192" s="60" t="s">
        <v>606</v>
      </c>
      <c r="R192" s="61" t="s">
        <v>606</v>
      </c>
      <c r="S192" s="62" t="s">
        <v>606</v>
      </c>
    </row>
    <row r="193" spans="1:19" ht="15" customHeight="1" thickBot="1" x14ac:dyDescent="0.25">
      <c r="A193" s="122" t="s">
        <v>636</v>
      </c>
      <c r="B193" s="123" t="s">
        <v>637</v>
      </c>
      <c r="C193" s="100"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2">
        <v>0</v>
      </c>
      <c r="K193" s="102">
        <v>0</v>
      </c>
      <c r="L193" s="102">
        <v>0</v>
      </c>
      <c r="M193" s="102"/>
      <c r="N193" s="102"/>
      <c r="O193" s="103">
        <f t="shared" si="8"/>
        <v>0</v>
      </c>
      <c r="P193" s="10"/>
      <c r="Q193" s="60" t="s">
        <v>636</v>
      </c>
      <c r="R193" s="61" t="s">
        <v>636</v>
      </c>
      <c r="S193" s="62" t="s">
        <v>636</v>
      </c>
    </row>
    <row r="194" spans="1:19" ht="15" customHeight="1" thickBot="1" x14ac:dyDescent="0.25">
      <c r="A194" s="84"/>
      <c r="B194" s="12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7"/>
      <c r="P194" s="10"/>
      <c r="Q194" s="60"/>
      <c r="R194" s="61"/>
      <c r="S194" s="62"/>
    </row>
    <row r="195" spans="1:19" ht="15" customHeight="1" thickBot="1" x14ac:dyDescent="0.25">
      <c r="A195" s="127" t="s">
        <v>799</v>
      </c>
      <c r="B195" s="128" t="s">
        <v>644</v>
      </c>
      <c r="C195" s="106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8">
        <v>0</v>
      </c>
      <c r="K195" s="108">
        <v>0</v>
      </c>
      <c r="L195" s="108">
        <v>0</v>
      </c>
      <c r="M195" s="108"/>
      <c r="N195" s="108"/>
      <c r="O195" s="109">
        <f t="shared" si="8"/>
        <v>0</v>
      </c>
      <c r="P195" s="10"/>
      <c r="Q195" s="60" t="s">
        <v>760</v>
      </c>
      <c r="R195" s="61" t="s">
        <v>643</v>
      </c>
      <c r="S195" s="62" t="s">
        <v>761</v>
      </c>
    </row>
    <row r="196" spans="1:19" ht="15" customHeight="1" thickBot="1" x14ac:dyDescent="0.25">
      <c r="A196" s="84"/>
      <c r="B196" s="12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7"/>
      <c r="P196" s="10"/>
      <c r="Q196" s="60"/>
      <c r="R196" s="61"/>
      <c r="S196" s="62"/>
    </row>
    <row r="197" spans="1:19" ht="15" customHeight="1" x14ac:dyDescent="0.2">
      <c r="A197" s="110" t="s">
        <v>800</v>
      </c>
      <c r="B197" s="111" t="s">
        <v>642</v>
      </c>
      <c r="C197" s="172">
        <v>0</v>
      </c>
      <c r="D197" s="153">
        <v>0</v>
      </c>
      <c r="E197" s="153">
        <v>0</v>
      </c>
      <c r="F197" s="153">
        <v>0</v>
      </c>
      <c r="G197" s="153">
        <v>0</v>
      </c>
      <c r="H197" s="153">
        <v>0</v>
      </c>
      <c r="I197" s="153">
        <v>0</v>
      </c>
      <c r="J197" s="154">
        <v>0</v>
      </c>
      <c r="K197" s="154">
        <v>0</v>
      </c>
      <c r="L197" s="154">
        <v>0</v>
      </c>
      <c r="M197" s="154"/>
      <c r="N197" s="154"/>
      <c r="O197" s="155">
        <f t="shared" si="8"/>
        <v>0</v>
      </c>
      <c r="P197" s="10"/>
      <c r="Q197" s="60" t="s">
        <v>703</v>
      </c>
      <c r="R197" s="61" t="s">
        <v>640</v>
      </c>
      <c r="S197" s="62" t="s">
        <v>641</v>
      </c>
    </row>
    <row r="198" spans="1:19" ht="15" customHeight="1" thickBot="1" x14ac:dyDescent="0.25">
      <c r="A198" s="129" t="s">
        <v>647</v>
      </c>
      <c r="B198" s="130" t="s">
        <v>801</v>
      </c>
      <c r="C198" s="173">
        <v>0</v>
      </c>
      <c r="D198" s="132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0</v>
      </c>
      <c r="J198" s="133">
        <v>0</v>
      </c>
      <c r="K198" s="133">
        <v>0</v>
      </c>
      <c r="L198" s="133">
        <v>0</v>
      </c>
      <c r="M198" s="133"/>
      <c r="N198" s="133"/>
      <c r="O198" s="134">
        <f t="shared" si="8"/>
        <v>0</v>
      </c>
      <c r="P198" s="10"/>
      <c r="Q198" s="67" t="s">
        <v>648</v>
      </c>
      <c r="R198" s="68" t="s">
        <v>649</v>
      </c>
      <c r="S198" s="69" t="s">
        <v>650</v>
      </c>
    </row>
    <row r="199" spans="1:19" x14ac:dyDescent="0.2">
      <c r="A199" s="12"/>
      <c r="B199" s="12"/>
      <c r="C199" s="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0"/>
      <c r="Q199" s="159"/>
      <c r="S199" s="160"/>
    </row>
    <row r="200" spans="1:19" ht="13.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Q200" s="161"/>
      <c r="S200" s="160"/>
    </row>
    <row r="201" spans="1:19" ht="19.5" customHeight="1" thickBot="1" x14ac:dyDescent="0.25">
      <c r="A201" s="15" t="s">
        <v>678</v>
      </c>
      <c r="B201" s="16"/>
      <c r="C201" s="16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Q201" s="161"/>
      <c r="S201" s="160"/>
    </row>
    <row r="202" spans="1:19" ht="12.75" customHeight="1" x14ac:dyDescent="0.2">
      <c r="A202" s="217" t="s">
        <v>690</v>
      </c>
      <c r="B202" s="219" t="s">
        <v>710</v>
      </c>
      <c r="C202" s="217" t="s">
        <v>802</v>
      </c>
      <c r="D202" s="217" t="s">
        <v>803</v>
      </c>
      <c r="E202" s="217" t="s">
        <v>804</v>
      </c>
      <c r="F202" s="217" t="s">
        <v>805</v>
      </c>
      <c r="G202" s="217" t="s">
        <v>806</v>
      </c>
      <c r="H202" s="217" t="s">
        <v>807</v>
      </c>
      <c r="I202" s="217" t="s">
        <v>808</v>
      </c>
      <c r="J202" s="217" t="s">
        <v>809</v>
      </c>
      <c r="K202" s="217" t="s">
        <v>810</v>
      </c>
      <c r="L202" s="217" t="s">
        <v>811</v>
      </c>
      <c r="M202" s="219" t="s">
        <v>812</v>
      </c>
      <c r="N202" s="219" t="s">
        <v>813</v>
      </c>
      <c r="O202" s="219">
        <v>2022</v>
      </c>
      <c r="Q202" s="207" t="s">
        <v>691</v>
      </c>
      <c r="R202" s="209" t="s">
        <v>0</v>
      </c>
      <c r="S202" s="211" t="s">
        <v>692</v>
      </c>
    </row>
    <row r="203" spans="1:19" ht="13.5" thickBot="1" x14ac:dyDescent="0.25">
      <c r="A203" s="218"/>
      <c r="B203" s="220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20"/>
      <c r="N203" s="220"/>
      <c r="O203" s="220"/>
      <c r="P203" s="9"/>
      <c r="Q203" s="208"/>
      <c r="R203" s="210"/>
      <c r="S203" s="212"/>
    </row>
    <row r="204" spans="1:19" ht="15" customHeight="1" thickBot="1" x14ac:dyDescent="0.25">
      <c r="A204" s="135" t="s">
        <v>693</v>
      </c>
      <c r="B204" s="77" t="s">
        <v>665</v>
      </c>
      <c r="C204" s="136">
        <f t="shared" ref="C204:N204" si="9">SUM(C205:C231)</f>
        <v>1</v>
      </c>
      <c r="D204" s="137">
        <f t="shared" si="9"/>
        <v>2</v>
      </c>
      <c r="E204" s="136">
        <f t="shared" si="9"/>
        <v>0</v>
      </c>
      <c r="F204" s="137">
        <f t="shared" si="9"/>
        <v>1</v>
      </c>
      <c r="G204" s="136">
        <f t="shared" si="9"/>
        <v>0</v>
      </c>
      <c r="H204" s="137">
        <f t="shared" si="9"/>
        <v>0</v>
      </c>
      <c r="I204" s="136">
        <f t="shared" si="9"/>
        <v>0</v>
      </c>
      <c r="J204" s="137">
        <f t="shared" si="9"/>
        <v>0</v>
      </c>
      <c r="K204" s="136">
        <f t="shared" si="9"/>
        <v>8</v>
      </c>
      <c r="L204" s="137">
        <f t="shared" si="9"/>
        <v>0</v>
      </c>
      <c r="M204" s="136">
        <f t="shared" si="9"/>
        <v>0</v>
      </c>
      <c r="N204" s="137">
        <f t="shared" si="9"/>
        <v>0</v>
      </c>
      <c r="O204" s="138">
        <f t="shared" ref="O204:O231" si="10">SUM(C204:N204)</f>
        <v>12</v>
      </c>
      <c r="P204" s="9"/>
      <c r="Q204" s="45"/>
      <c r="R204" s="36"/>
      <c r="S204" s="46"/>
    </row>
    <row r="205" spans="1:19" ht="15" customHeight="1" x14ac:dyDescent="0.2">
      <c r="A205" s="151" t="s">
        <v>49</v>
      </c>
      <c r="B205" s="139" t="s">
        <v>53</v>
      </c>
      <c r="C205" s="152">
        <v>0</v>
      </c>
      <c r="D205" s="153">
        <v>0</v>
      </c>
      <c r="E205" s="153">
        <v>0</v>
      </c>
      <c r="F205" s="153">
        <v>0</v>
      </c>
      <c r="G205" s="153">
        <v>0</v>
      </c>
      <c r="H205" s="153">
        <v>0</v>
      </c>
      <c r="I205" s="153">
        <v>0</v>
      </c>
      <c r="J205" s="154">
        <v>0</v>
      </c>
      <c r="K205" s="154">
        <v>0</v>
      </c>
      <c r="L205" s="154">
        <v>0</v>
      </c>
      <c r="M205" s="154"/>
      <c r="N205" s="154"/>
      <c r="O205" s="155">
        <f t="shared" si="10"/>
        <v>0</v>
      </c>
      <c r="P205" s="17"/>
      <c r="Q205" s="47" t="s">
        <v>50</v>
      </c>
      <c r="R205" s="48" t="s">
        <v>51</v>
      </c>
      <c r="S205" s="49" t="s">
        <v>52</v>
      </c>
    </row>
    <row r="206" spans="1:19" ht="15" customHeight="1" x14ac:dyDescent="0.2">
      <c r="A206" s="112" t="s">
        <v>62</v>
      </c>
      <c r="B206" s="113" t="s">
        <v>66</v>
      </c>
      <c r="C206" s="96">
        <v>0</v>
      </c>
      <c r="D206" s="70">
        <v>1</v>
      </c>
      <c r="E206" s="70">
        <v>0</v>
      </c>
      <c r="F206" s="70">
        <v>1</v>
      </c>
      <c r="G206" s="70">
        <v>0</v>
      </c>
      <c r="H206" s="70">
        <v>0</v>
      </c>
      <c r="I206" s="70">
        <v>0</v>
      </c>
      <c r="J206" s="40">
        <v>0</v>
      </c>
      <c r="K206" s="40">
        <v>1</v>
      </c>
      <c r="L206" s="40">
        <v>0</v>
      </c>
      <c r="M206" s="40"/>
      <c r="N206" s="40"/>
      <c r="O206" s="97">
        <f t="shared" si="10"/>
        <v>3</v>
      </c>
      <c r="P206" s="10"/>
      <c r="Q206" s="47" t="s">
        <v>63</v>
      </c>
      <c r="R206" s="48" t="s">
        <v>64</v>
      </c>
      <c r="S206" s="49" t="s">
        <v>65</v>
      </c>
    </row>
    <row r="207" spans="1:19" ht="15" customHeight="1" x14ac:dyDescent="0.2">
      <c r="A207" s="112" t="s">
        <v>711</v>
      </c>
      <c r="B207" s="113" t="s">
        <v>157</v>
      </c>
      <c r="C207" s="96">
        <v>0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40">
        <v>0</v>
      </c>
      <c r="K207" s="40">
        <v>0</v>
      </c>
      <c r="L207" s="40">
        <v>0</v>
      </c>
      <c r="M207" s="40"/>
      <c r="N207" s="40"/>
      <c r="O207" s="97">
        <f t="shared" si="10"/>
        <v>0</v>
      </c>
      <c r="P207" s="10"/>
      <c r="Q207" s="47" t="s">
        <v>714</v>
      </c>
      <c r="R207" s="48" t="s">
        <v>156</v>
      </c>
      <c r="S207" s="49" t="s">
        <v>715</v>
      </c>
    </row>
    <row r="208" spans="1:19" ht="15" customHeight="1" x14ac:dyDescent="0.2">
      <c r="A208" s="112" t="s">
        <v>169</v>
      </c>
      <c r="B208" s="113" t="s">
        <v>173</v>
      </c>
      <c r="C208" s="96">
        <v>0</v>
      </c>
      <c r="D208" s="70">
        <v>0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40">
        <v>0</v>
      </c>
      <c r="K208" s="40">
        <v>0</v>
      </c>
      <c r="L208" s="40">
        <v>0</v>
      </c>
      <c r="M208" s="40"/>
      <c r="N208" s="40"/>
      <c r="O208" s="97">
        <f t="shared" si="10"/>
        <v>0</v>
      </c>
      <c r="P208" s="10"/>
      <c r="Q208" s="47" t="s">
        <v>170</v>
      </c>
      <c r="R208" s="48" t="s">
        <v>171</v>
      </c>
      <c r="S208" s="49" t="s">
        <v>172</v>
      </c>
    </row>
    <row r="209" spans="1:19" ht="15" customHeight="1" x14ac:dyDescent="0.2">
      <c r="A209" s="112" t="s">
        <v>158</v>
      </c>
      <c r="B209" s="113" t="s">
        <v>162</v>
      </c>
      <c r="C209" s="96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40">
        <v>0</v>
      </c>
      <c r="K209" s="40">
        <v>0</v>
      </c>
      <c r="L209" s="40">
        <v>0</v>
      </c>
      <c r="M209" s="40"/>
      <c r="N209" s="40"/>
      <c r="O209" s="97">
        <f t="shared" si="10"/>
        <v>0</v>
      </c>
      <c r="P209" s="10"/>
      <c r="Q209" s="47" t="s">
        <v>159</v>
      </c>
      <c r="R209" s="48" t="s">
        <v>160</v>
      </c>
      <c r="S209" s="49" t="s">
        <v>161</v>
      </c>
    </row>
    <row r="210" spans="1:19" ht="15" customHeight="1" x14ac:dyDescent="0.2">
      <c r="A210" s="112" t="s">
        <v>203</v>
      </c>
      <c r="B210" s="113" t="s">
        <v>206</v>
      </c>
      <c r="C210" s="96">
        <v>0</v>
      </c>
      <c r="D210" s="70">
        <v>0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40">
        <v>0</v>
      </c>
      <c r="K210" s="40">
        <v>0</v>
      </c>
      <c r="L210" s="40">
        <v>0</v>
      </c>
      <c r="M210" s="40"/>
      <c r="N210" s="40"/>
      <c r="O210" s="97">
        <f t="shared" si="10"/>
        <v>0</v>
      </c>
      <c r="P210" s="10"/>
      <c r="Q210" s="47" t="s">
        <v>204</v>
      </c>
      <c r="R210" s="48" t="s">
        <v>204</v>
      </c>
      <c r="S210" s="49" t="s">
        <v>205</v>
      </c>
    </row>
    <row r="211" spans="1:19" ht="15" customHeight="1" x14ac:dyDescent="0.2">
      <c r="A211" s="112" t="s">
        <v>285</v>
      </c>
      <c r="B211" s="113" t="s">
        <v>289</v>
      </c>
      <c r="C211" s="96">
        <v>0</v>
      </c>
      <c r="D211" s="70">
        <v>0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40">
        <v>0</v>
      </c>
      <c r="K211" s="40">
        <v>0</v>
      </c>
      <c r="L211" s="40">
        <v>0</v>
      </c>
      <c r="M211" s="40"/>
      <c r="N211" s="40"/>
      <c r="O211" s="97">
        <f t="shared" si="10"/>
        <v>0</v>
      </c>
      <c r="P211" s="10"/>
      <c r="Q211" s="47" t="s">
        <v>286</v>
      </c>
      <c r="R211" s="48" t="s">
        <v>287</v>
      </c>
      <c r="S211" s="49" t="s">
        <v>288</v>
      </c>
    </row>
    <row r="212" spans="1:19" ht="15" customHeight="1" x14ac:dyDescent="0.2">
      <c r="A212" s="112" t="s">
        <v>250</v>
      </c>
      <c r="B212" s="113" t="s">
        <v>254</v>
      </c>
      <c r="C212" s="96">
        <v>0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40">
        <v>0</v>
      </c>
      <c r="K212" s="40">
        <v>0</v>
      </c>
      <c r="L212" s="40">
        <v>0</v>
      </c>
      <c r="M212" s="40"/>
      <c r="N212" s="40"/>
      <c r="O212" s="97">
        <f t="shared" si="10"/>
        <v>0</v>
      </c>
      <c r="P212" s="10"/>
      <c r="Q212" s="47" t="s">
        <v>251</v>
      </c>
      <c r="R212" s="48" t="s">
        <v>252</v>
      </c>
      <c r="S212" s="49" t="s">
        <v>253</v>
      </c>
    </row>
    <row r="213" spans="1:19" ht="15" customHeight="1" x14ac:dyDescent="0.2">
      <c r="A213" s="112" t="s">
        <v>198</v>
      </c>
      <c r="B213" s="113" t="s">
        <v>202</v>
      </c>
      <c r="C213" s="96">
        <v>0</v>
      </c>
      <c r="D213" s="70">
        <v>0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40">
        <v>0</v>
      </c>
      <c r="K213" s="40">
        <v>0</v>
      </c>
      <c r="L213" s="40">
        <v>0</v>
      </c>
      <c r="M213" s="40"/>
      <c r="N213" s="40"/>
      <c r="O213" s="97">
        <f t="shared" si="10"/>
        <v>0</v>
      </c>
      <c r="P213" s="10"/>
      <c r="Q213" s="47" t="s">
        <v>199</v>
      </c>
      <c r="R213" s="48" t="s">
        <v>200</v>
      </c>
      <c r="S213" s="49" t="s">
        <v>201</v>
      </c>
    </row>
    <row r="214" spans="1:19" ht="15" customHeight="1" x14ac:dyDescent="0.2">
      <c r="A214" s="112" t="s">
        <v>219</v>
      </c>
      <c r="B214" s="113" t="s">
        <v>222</v>
      </c>
      <c r="C214" s="96">
        <v>0</v>
      </c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40">
        <v>0</v>
      </c>
      <c r="K214" s="40">
        <v>0</v>
      </c>
      <c r="L214" s="40">
        <v>0</v>
      </c>
      <c r="M214" s="40"/>
      <c r="N214" s="40"/>
      <c r="O214" s="97">
        <f t="shared" si="10"/>
        <v>0</v>
      </c>
      <c r="P214" s="10"/>
      <c r="Q214" s="47" t="s">
        <v>220</v>
      </c>
      <c r="R214" s="48" t="s">
        <v>221</v>
      </c>
      <c r="S214" s="49" t="s">
        <v>219</v>
      </c>
    </row>
    <row r="215" spans="1:19" ht="15" customHeight="1" x14ac:dyDescent="0.2">
      <c r="A215" s="94" t="s">
        <v>264</v>
      </c>
      <c r="B215" s="95" t="s">
        <v>268</v>
      </c>
      <c r="C215" s="170">
        <v>0</v>
      </c>
      <c r="D215" s="171">
        <v>0</v>
      </c>
      <c r="E215" s="171">
        <v>0</v>
      </c>
      <c r="F215" s="70">
        <v>0</v>
      </c>
      <c r="G215" s="70">
        <v>0</v>
      </c>
      <c r="H215" s="70">
        <v>0</v>
      </c>
      <c r="I215" s="70">
        <v>0</v>
      </c>
      <c r="J215" s="40">
        <v>0</v>
      </c>
      <c r="K215" s="40">
        <v>0</v>
      </c>
      <c r="L215" s="40">
        <v>0</v>
      </c>
      <c r="M215" s="40"/>
      <c r="N215" s="40"/>
      <c r="O215" s="97">
        <f t="shared" si="10"/>
        <v>0</v>
      </c>
      <c r="P215" s="10"/>
      <c r="Q215" s="47" t="s">
        <v>265</v>
      </c>
      <c r="R215" s="48" t="s">
        <v>266</v>
      </c>
      <c r="S215" s="49" t="s">
        <v>267</v>
      </c>
    </row>
    <row r="216" spans="1:19" ht="15" customHeight="1" x14ac:dyDescent="0.2">
      <c r="A216" s="112" t="s">
        <v>302</v>
      </c>
      <c r="B216" s="113" t="s">
        <v>306</v>
      </c>
      <c r="C216" s="96">
        <v>0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40">
        <v>0</v>
      </c>
      <c r="K216" s="40">
        <v>0</v>
      </c>
      <c r="L216" s="40">
        <v>0</v>
      </c>
      <c r="M216" s="40"/>
      <c r="N216" s="40"/>
      <c r="O216" s="97">
        <f t="shared" si="10"/>
        <v>0</v>
      </c>
      <c r="P216" s="10"/>
      <c r="Q216" s="47" t="s">
        <v>303</v>
      </c>
      <c r="R216" s="48" t="s">
        <v>304</v>
      </c>
      <c r="S216" s="49" t="s">
        <v>305</v>
      </c>
    </row>
    <row r="217" spans="1:19" ht="15" customHeight="1" x14ac:dyDescent="0.2">
      <c r="A217" s="94" t="s">
        <v>152</v>
      </c>
      <c r="B217" s="95" t="s">
        <v>155</v>
      </c>
      <c r="C217" s="96">
        <v>0</v>
      </c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40">
        <v>0</v>
      </c>
      <c r="K217" s="40">
        <v>0</v>
      </c>
      <c r="L217" s="40">
        <v>0</v>
      </c>
      <c r="M217" s="40"/>
      <c r="N217" s="40"/>
      <c r="O217" s="97">
        <f t="shared" si="10"/>
        <v>0</v>
      </c>
      <c r="P217" s="10"/>
      <c r="Q217" s="47" t="s">
        <v>153</v>
      </c>
      <c r="R217" s="48" t="s">
        <v>154</v>
      </c>
      <c r="S217" s="49" t="s">
        <v>153</v>
      </c>
    </row>
    <row r="218" spans="1:19" ht="15" customHeight="1" x14ac:dyDescent="0.2">
      <c r="A218" s="94" t="s">
        <v>374</v>
      </c>
      <c r="B218" s="95" t="s">
        <v>378</v>
      </c>
      <c r="C218" s="96">
        <v>0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40">
        <v>0</v>
      </c>
      <c r="K218" s="40">
        <v>0</v>
      </c>
      <c r="L218" s="40">
        <v>0</v>
      </c>
      <c r="M218" s="40"/>
      <c r="N218" s="40"/>
      <c r="O218" s="97">
        <f t="shared" si="10"/>
        <v>0</v>
      </c>
      <c r="P218" s="10"/>
      <c r="Q218" s="47" t="s">
        <v>375</v>
      </c>
      <c r="R218" s="48" t="s">
        <v>376</v>
      </c>
      <c r="S218" s="49" t="s">
        <v>377</v>
      </c>
    </row>
    <row r="219" spans="1:19" ht="15" customHeight="1" x14ac:dyDescent="0.2">
      <c r="A219" s="94" t="s">
        <v>366</v>
      </c>
      <c r="B219" s="95" t="s">
        <v>370</v>
      </c>
      <c r="C219" s="96">
        <v>0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40">
        <v>0</v>
      </c>
      <c r="K219" s="40">
        <v>0</v>
      </c>
      <c r="L219" s="40">
        <v>0</v>
      </c>
      <c r="M219" s="40"/>
      <c r="N219" s="40"/>
      <c r="O219" s="97">
        <f t="shared" si="10"/>
        <v>0</v>
      </c>
      <c r="P219" s="10"/>
      <c r="Q219" s="47" t="s">
        <v>367</v>
      </c>
      <c r="R219" s="48" t="s">
        <v>368</v>
      </c>
      <c r="S219" s="49" t="s">
        <v>369</v>
      </c>
    </row>
    <row r="220" spans="1:19" ht="15" customHeight="1" x14ac:dyDescent="0.2">
      <c r="A220" s="112" t="s">
        <v>371</v>
      </c>
      <c r="B220" s="113" t="s">
        <v>373</v>
      </c>
      <c r="C220" s="96">
        <v>0</v>
      </c>
      <c r="D220" s="70">
        <v>0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40">
        <v>0</v>
      </c>
      <c r="K220" s="40">
        <v>0</v>
      </c>
      <c r="L220" s="40">
        <v>0</v>
      </c>
      <c r="M220" s="40"/>
      <c r="N220" s="40"/>
      <c r="O220" s="97">
        <f t="shared" si="10"/>
        <v>0</v>
      </c>
      <c r="P220" s="10"/>
      <c r="Q220" s="47" t="s">
        <v>372</v>
      </c>
      <c r="R220" s="48" t="s">
        <v>372</v>
      </c>
      <c r="S220" s="49" t="s">
        <v>371</v>
      </c>
    </row>
    <row r="221" spans="1:19" ht="15" customHeight="1" x14ac:dyDescent="0.2">
      <c r="A221" s="112" t="s">
        <v>271</v>
      </c>
      <c r="B221" s="113" t="s">
        <v>275</v>
      </c>
      <c r="C221" s="96">
        <v>0</v>
      </c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40">
        <v>0</v>
      </c>
      <c r="K221" s="40">
        <v>0</v>
      </c>
      <c r="L221" s="40">
        <v>0</v>
      </c>
      <c r="M221" s="40"/>
      <c r="N221" s="40"/>
      <c r="O221" s="97">
        <f t="shared" si="10"/>
        <v>0</v>
      </c>
      <c r="P221" s="10"/>
      <c r="Q221" s="47" t="s">
        <v>272</v>
      </c>
      <c r="R221" s="48" t="s">
        <v>273</v>
      </c>
      <c r="S221" s="49" t="s">
        <v>274</v>
      </c>
    </row>
    <row r="222" spans="1:19" ht="15" customHeight="1" x14ac:dyDescent="0.2">
      <c r="A222" s="94" t="s">
        <v>406</v>
      </c>
      <c r="B222" s="95" t="s">
        <v>408</v>
      </c>
      <c r="C222" s="96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40">
        <v>0</v>
      </c>
      <c r="K222" s="40">
        <v>0</v>
      </c>
      <c r="L222" s="40">
        <v>0</v>
      </c>
      <c r="M222" s="40"/>
      <c r="N222" s="40"/>
      <c r="O222" s="97">
        <f t="shared" si="10"/>
        <v>0</v>
      </c>
      <c r="P222" s="10"/>
      <c r="Q222" s="47" t="s">
        <v>407</v>
      </c>
      <c r="R222" s="48" t="s">
        <v>407</v>
      </c>
      <c r="S222" s="49" t="s">
        <v>407</v>
      </c>
    </row>
    <row r="223" spans="1:19" ht="15" customHeight="1" x14ac:dyDescent="0.2">
      <c r="A223" s="112" t="s">
        <v>444</v>
      </c>
      <c r="B223" s="113" t="s">
        <v>447</v>
      </c>
      <c r="C223" s="96">
        <v>0</v>
      </c>
      <c r="D223" s="70">
        <v>0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40">
        <v>0</v>
      </c>
      <c r="K223" s="40">
        <v>0</v>
      </c>
      <c r="L223" s="40">
        <v>0</v>
      </c>
      <c r="M223" s="40"/>
      <c r="N223" s="40"/>
      <c r="O223" s="97">
        <f t="shared" si="10"/>
        <v>0</v>
      </c>
      <c r="P223" s="10"/>
      <c r="Q223" s="47" t="s">
        <v>445</v>
      </c>
      <c r="R223" s="48" t="s">
        <v>446</v>
      </c>
      <c r="S223" s="49" t="s">
        <v>716</v>
      </c>
    </row>
    <row r="224" spans="1:19" ht="15" customHeight="1" x14ac:dyDescent="0.2">
      <c r="A224" s="112" t="s">
        <v>37</v>
      </c>
      <c r="B224" s="113" t="s">
        <v>41</v>
      </c>
      <c r="C224" s="96">
        <v>0</v>
      </c>
      <c r="D224" s="70">
        <v>0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40">
        <v>0</v>
      </c>
      <c r="K224" s="40">
        <v>0</v>
      </c>
      <c r="L224" s="40">
        <v>0</v>
      </c>
      <c r="M224" s="40"/>
      <c r="N224" s="40"/>
      <c r="O224" s="97">
        <f t="shared" si="10"/>
        <v>0</v>
      </c>
      <c r="P224" s="10"/>
      <c r="Q224" s="47" t="s">
        <v>38</v>
      </c>
      <c r="R224" s="48" t="s">
        <v>39</v>
      </c>
      <c r="S224" s="49" t="s">
        <v>40</v>
      </c>
    </row>
    <row r="225" spans="1:19" ht="15" customHeight="1" x14ac:dyDescent="0.2">
      <c r="A225" s="112" t="s">
        <v>481</v>
      </c>
      <c r="B225" s="113" t="s">
        <v>484</v>
      </c>
      <c r="C225" s="96">
        <v>1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40">
        <v>0</v>
      </c>
      <c r="K225" s="40">
        <v>0</v>
      </c>
      <c r="L225" s="40">
        <v>0</v>
      </c>
      <c r="M225" s="40"/>
      <c r="N225" s="40"/>
      <c r="O225" s="97">
        <f t="shared" si="10"/>
        <v>1</v>
      </c>
      <c r="P225" s="10"/>
      <c r="Q225" s="47" t="s">
        <v>482</v>
      </c>
      <c r="R225" s="48" t="s">
        <v>482</v>
      </c>
      <c r="S225" s="49" t="s">
        <v>483</v>
      </c>
    </row>
    <row r="226" spans="1:19" ht="15" customHeight="1" x14ac:dyDescent="0.2">
      <c r="A226" s="94" t="s">
        <v>487</v>
      </c>
      <c r="B226" s="95" t="s">
        <v>488</v>
      </c>
      <c r="C226" s="96">
        <v>0</v>
      </c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40">
        <v>0</v>
      </c>
      <c r="K226" s="40">
        <v>0</v>
      </c>
      <c r="L226" s="40">
        <v>0</v>
      </c>
      <c r="M226" s="40"/>
      <c r="N226" s="40"/>
      <c r="O226" s="97">
        <f t="shared" si="10"/>
        <v>0</v>
      </c>
      <c r="P226" s="10"/>
      <c r="Q226" s="47" t="s">
        <v>487</v>
      </c>
      <c r="R226" s="48" t="s">
        <v>487</v>
      </c>
      <c r="S226" s="49" t="s">
        <v>487</v>
      </c>
    </row>
    <row r="227" spans="1:19" ht="15" customHeight="1" x14ac:dyDescent="0.2">
      <c r="A227" s="112" t="s">
        <v>497</v>
      </c>
      <c r="B227" s="113" t="s">
        <v>501</v>
      </c>
      <c r="C227" s="96">
        <v>0</v>
      </c>
      <c r="D227" s="70">
        <v>1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40">
        <v>0</v>
      </c>
      <c r="K227" s="40">
        <v>7</v>
      </c>
      <c r="L227" s="40">
        <v>0</v>
      </c>
      <c r="M227" s="40"/>
      <c r="N227" s="40"/>
      <c r="O227" s="97">
        <f t="shared" si="10"/>
        <v>8</v>
      </c>
      <c r="P227" s="10"/>
      <c r="Q227" s="47" t="s">
        <v>498</v>
      </c>
      <c r="R227" s="48" t="s">
        <v>499</v>
      </c>
      <c r="S227" s="49" t="s">
        <v>500</v>
      </c>
    </row>
    <row r="228" spans="1:19" ht="15" customHeight="1" x14ac:dyDescent="0.2">
      <c r="A228" s="112" t="s">
        <v>553</v>
      </c>
      <c r="B228" s="113" t="s">
        <v>557</v>
      </c>
      <c r="C228" s="96">
        <v>0</v>
      </c>
      <c r="D228" s="70">
        <v>0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40">
        <v>0</v>
      </c>
      <c r="K228" s="40">
        <v>0</v>
      </c>
      <c r="L228" s="40">
        <v>0</v>
      </c>
      <c r="M228" s="40"/>
      <c r="N228" s="40"/>
      <c r="O228" s="97">
        <f t="shared" si="10"/>
        <v>0</v>
      </c>
      <c r="P228" s="10"/>
      <c r="Q228" s="47" t="s">
        <v>554</v>
      </c>
      <c r="R228" s="48" t="s">
        <v>555</v>
      </c>
      <c r="S228" s="49" t="s">
        <v>556</v>
      </c>
    </row>
    <row r="229" spans="1:19" ht="15" customHeight="1" x14ac:dyDescent="0.2">
      <c r="A229" s="112" t="s">
        <v>712</v>
      </c>
      <c r="B229" s="113" t="s">
        <v>552</v>
      </c>
      <c r="C229" s="96">
        <v>0</v>
      </c>
      <c r="D229" s="70">
        <v>0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40">
        <v>0</v>
      </c>
      <c r="K229" s="40">
        <v>0</v>
      </c>
      <c r="L229" s="40">
        <v>0</v>
      </c>
      <c r="M229" s="40"/>
      <c r="N229" s="40"/>
      <c r="O229" s="97">
        <f t="shared" si="10"/>
        <v>0</v>
      </c>
      <c r="P229" s="10"/>
      <c r="Q229" s="47" t="s">
        <v>717</v>
      </c>
      <c r="R229" s="48" t="s">
        <v>551</v>
      </c>
      <c r="S229" s="49" t="s">
        <v>718</v>
      </c>
    </row>
    <row r="230" spans="1:19" ht="15" customHeight="1" x14ac:dyDescent="0.2">
      <c r="A230" s="94" t="s">
        <v>212</v>
      </c>
      <c r="B230" s="95" t="s">
        <v>215</v>
      </c>
      <c r="C230" s="96">
        <v>0</v>
      </c>
      <c r="D230" s="70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40">
        <v>0</v>
      </c>
      <c r="K230" s="40">
        <v>0</v>
      </c>
      <c r="L230" s="40">
        <v>0</v>
      </c>
      <c r="M230" s="40"/>
      <c r="N230" s="40"/>
      <c r="O230" s="97">
        <f t="shared" si="10"/>
        <v>0</v>
      </c>
      <c r="P230" s="10"/>
      <c r="Q230" s="47" t="s">
        <v>213</v>
      </c>
      <c r="R230" s="48" t="s">
        <v>214</v>
      </c>
      <c r="S230" s="49" t="s">
        <v>213</v>
      </c>
    </row>
    <row r="231" spans="1:19" ht="15" customHeight="1" thickBot="1" x14ac:dyDescent="0.25">
      <c r="A231" s="140" t="s">
        <v>558</v>
      </c>
      <c r="B231" s="141" t="s">
        <v>562</v>
      </c>
      <c r="C231" s="131">
        <v>0</v>
      </c>
      <c r="D231" s="132">
        <v>0</v>
      </c>
      <c r="E231" s="132">
        <v>0</v>
      </c>
      <c r="F231" s="132">
        <v>0</v>
      </c>
      <c r="G231" s="132">
        <v>0</v>
      </c>
      <c r="H231" s="132">
        <v>0</v>
      </c>
      <c r="I231" s="132">
        <v>0</v>
      </c>
      <c r="J231" s="133">
        <v>0</v>
      </c>
      <c r="K231" s="133">
        <v>0</v>
      </c>
      <c r="L231" s="133">
        <v>0</v>
      </c>
      <c r="M231" s="133"/>
      <c r="N231" s="133"/>
      <c r="O231" s="134">
        <f t="shared" si="10"/>
        <v>0</v>
      </c>
      <c r="P231" s="10"/>
      <c r="Q231" s="162" t="s">
        <v>559</v>
      </c>
      <c r="R231" s="163" t="s">
        <v>560</v>
      </c>
      <c r="S231" s="164" t="s">
        <v>561</v>
      </c>
    </row>
    <row r="232" spans="1:19" x14ac:dyDescent="0.2">
      <c r="P232" s="10"/>
    </row>
    <row r="233" spans="1:19" x14ac:dyDescent="0.2">
      <c r="P233" s="10"/>
    </row>
    <row r="234" spans="1:19" x14ac:dyDescent="0.2">
      <c r="A234" s="18" t="s">
        <v>688</v>
      </c>
      <c r="Q234" s="2"/>
    </row>
    <row r="235" spans="1:19" x14ac:dyDescent="0.2">
      <c r="A235" s="18" t="s">
        <v>689</v>
      </c>
      <c r="Q235" s="2"/>
    </row>
  </sheetData>
  <mergeCells count="20">
    <mergeCell ref="N202:N203"/>
    <mergeCell ref="A1:O1"/>
    <mergeCell ref="A2:O2"/>
    <mergeCell ref="Q202:Q203"/>
    <mergeCell ref="R202:R203"/>
    <mergeCell ref="S202:S203"/>
    <mergeCell ref="O202:O203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0:I11 O10:O11 O14:O16 O18 O20:O29 O31:O37 O39:O81 O82:O93 O95:O129 O131:O177 O179:O193 O195 O197:O198 O205:O231 J10:J11 K10:K11 L10:L11 M10:M11 N10:N11" unlockedFormula="1"/>
    <ignoredError sqref="C9:N9 C202:N2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2010-2022_Tot</vt:lpstr>
      <vt:lpstr>2022_Tot_Mois-Maand</vt:lpstr>
      <vt:lpstr>2010-2014_9alinéa3</vt:lpstr>
      <vt:lpstr>2010-2022_9bis</vt:lpstr>
      <vt:lpstr>2022_9bis_Mois-Maand</vt:lpstr>
      <vt:lpstr>2010-2022_9ter</vt:lpstr>
      <vt:lpstr>2022_9ter_Mois-Maand </vt:lpstr>
      <vt:lpstr>'2010-2014_9alinéa3'!Afdruktitels</vt:lpstr>
      <vt:lpstr>'2010-2022_9bis'!Afdruktitels</vt:lpstr>
      <vt:lpstr>'2010-2022_9ter'!Afdruktitels</vt:lpstr>
      <vt:lpstr>'2010-2022_Tot'!Afdruktitels</vt:lpstr>
      <vt:lpstr>'2022_9bis_Mois-Maand'!Afdruktitels</vt:lpstr>
      <vt:lpstr>'2022_9ter_Mois-Maand '!Afdruktitels</vt:lpstr>
      <vt:lpstr>'2022_Tot_Mois-Maand'!Afdruktitels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Dupont Patricia</dc:creator>
  <cp:lastModifiedBy>Degruyter Jolan</cp:lastModifiedBy>
  <dcterms:created xsi:type="dcterms:W3CDTF">2020-03-30T08:36:55Z</dcterms:created>
  <dcterms:modified xsi:type="dcterms:W3CDTF">2022-11-23T10:33:05Z</dcterms:modified>
</cp:coreProperties>
</file>